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75" yWindow="315" windowWidth="12885" windowHeight="12975"/>
  </bookViews>
  <sheets>
    <sheet name="Ex Ante Impacts" sheetId="2" r:id="rId1"/>
    <sheet name="Lookup" sheetId="1" state="hidden" r:id="rId2"/>
    <sheet name="Criteria" sheetId="3" state="hidden" r:id="rId3"/>
  </sheets>
  <definedNames>
    <definedName name="cycle">Criteria!$A$18:$A$20</definedName>
    <definedName name="data">Lookup!$F$2:$O$4033</definedName>
    <definedName name="daytype">Criteria!$A$2:$A$8</definedName>
    <definedName name="forecast_year">Criteria!$A$22:$A$32</definedName>
    <definedName name="type">Criteria!$A$13:$A$16</definedName>
    <definedName name="weatheryear">Criteria!$A$10:$A$11</definedName>
  </definedNames>
  <calcPr calcId="145621"/>
</workbook>
</file>

<file path=xl/calcChain.xml><?xml version="1.0" encoding="utf-8"?>
<calcChain xmlns="http://schemas.openxmlformats.org/spreadsheetml/2006/main">
  <c r="A24" i="3" l="1"/>
  <c r="A25" i="3" s="1"/>
  <c r="A26" i="3" s="1"/>
  <c r="A27" i="3" s="1"/>
  <c r="A28" i="3" s="1"/>
  <c r="A29" i="3" s="1"/>
  <c r="A30" i="3" s="1"/>
  <c r="A31" i="3" s="1"/>
  <c r="A32" i="3" s="1"/>
  <c r="A23" i="3"/>
  <c r="F7489" i="1" l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52" i="1"/>
  <c r="F6851" i="1"/>
  <c r="F6850" i="1"/>
  <c r="F6849" i="1"/>
  <c r="F6848" i="1"/>
  <c r="F6847" i="1"/>
  <c r="F6846" i="1"/>
  <c r="F6845" i="1"/>
  <c r="F6844" i="1"/>
  <c r="F6843" i="1"/>
  <c r="F6842" i="1"/>
  <c r="F6841" i="1"/>
  <c r="F6840" i="1"/>
  <c r="F6839" i="1"/>
  <c r="F6838" i="1"/>
  <c r="F6837" i="1"/>
  <c r="F6836" i="1"/>
  <c r="F6835" i="1"/>
  <c r="F6834" i="1"/>
  <c r="F6833" i="1"/>
  <c r="F6832" i="1"/>
  <c r="F6831" i="1"/>
  <c r="F6830" i="1"/>
  <c r="F6829" i="1"/>
  <c r="F6828" i="1"/>
  <c r="F6827" i="1"/>
  <c r="F6826" i="1"/>
  <c r="F6825" i="1"/>
  <c r="F6824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F6772" i="1"/>
  <c r="F6771" i="1"/>
  <c r="F6770" i="1"/>
  <c r="F6769" i="1"/>
  <c r="F6768" i="1"/>
  <c r="F6767" i="1"/>
  <c r="F6766" i="1"/>
  <c r="F6765" i="1"/>
  <c r="F6764" i="1"/>
  <c r="F6763" i="1"/>
  <c r="F6762" i="1"/>
  <c r="F6761" i="1"/>
  <c r="F6760" i="1"/>
  <c r="F6759" i="1"/>
  <c r="F6758" i="1"/>
  <c r="F6757" i="1"/>
  <c r="F6756" i="1"/>
  <c r="F6755" i="1"/>
  <c r="F6754" i="1"/>
  <c r="F6753" i="1"/>
  <c r="F6752" i="1"/>
  <c r="F6751" i="1"/>
  <c r="F6750" i="1"/>
  <c r="F6749" i="1"/>
  <c r="F6748" i="1"/>
  <c r="F6747" i="1"/>
  <c r="F6746" i="1"/>
  <c r="F6745" i="1"/>
  <c r="F6744" i="1"/>
  <c r="F6743" i="1"/>
  <c r="F6742" i="1"/>
  <c r="F6741" i="1"/>
  <c r="F6740" i="1"/>
  <c r="F6739" i="1"/>
  <c r="F6738" i="1"/>
  <c r="F6737" i="1"/>
  <c r="F6736" i="1"/>
  <c r="F6735" i="1"/>
  <c r="F6734" i="1"/>
  <c r="F6733" i="1"/>
  <c r="F6732" i="1"/>
  <c r="F6731" i="1"/>
  <c r="F6730" i="1"/>
  <c r="F6729" i="1"/>
  <c r="F6728" i="1"/>
  <c r="F6727" i="1"/>
  <c r="F6726" i="1"/>
  <c r="F6725" i="1"/>
  <c r="F6724" i="1"/>
  <c r="F6723" i="1"/>
  <c r="F6722" i="1"/>
  <c r="F6721" i="1"/>
  <c r="F6720" i="1"/>
  <c r="F6719" i="1"/>
  <c r="F6718" i="1"/>
  <c r="F6717" i="1"/>
  <c r="F6716" i="1"/>
  <c r="F6715" i="1"/>
  <c r="F6714" i="1"/>
  <c r="F6713" i="1"/>
  <c r="F6712" i="1"/>
  <c r="F6711" i="1"/>
  <c r="F6710" i="1"/>
  <c r="F6709" i="1"/>
  <c r="F6708" i="1"/>
  <c r="F6707" i="1"/>
  <c r="F6706" i="1"/>
  <c r="F6705" i="1"/>
  <c r="F6704" i="1"/>
  <c r="F6703" i="1"/>
  <c r="F6702" i="1"/>
  <c r="F6701" i="1"/>
  <c r="F6700" i="1"/>
  <c r="F6699" i="1"/>
  <c r="F6698" i="1"/>
  <c r="F6697" i="1"/>
  <c r="F6696" i="1"/>
  <c r="F6695" i="1"/>
  <c r="F6694" i="1"/>
  <c r="F6693" i="1"/>
  <c r="F6692" i="1"/>
  <c r="F6691" i="1"/>
  <c r="F6690" i="1"/>
  <c r="F6689" i="1"/>
  <c r="F6688" i="1"/>
  <c r="F6687" i="1"/>
  <c r="F6686" i="1"/>
  <c r="F6685" i="1"/>
  <c r="F6684" i="1"/>
  <c r="F6683" i="1"/>
  <c r="F6682" i="1"/>
  <c r="F6681" i="1"/>
  <c r="F6680" i="1"/>
  <c r="F6679" i="1"/>
  <c r="F6678" i="1"/>
  <c r="F6677" i="1"/>
  <c r="F6676" i="1"/>
  <c r="F6675" i="1"/>
  <c r="F6674" i="1"/>
  <c r="F6673" i="1"/>
  <c r="F6672" i="1"/>
  <c r="F6671" i="1"/>
  <c r="F6670" i="1"/>
  <c r="F6669" i="1"/>
  <c r="F6668" i="1"/>
  <c r="F6667" i="1"/>
  <c r="F6666" i="1"/>
  <c r="F6665" i="1"/>
  <c r="F6664" i="1"/>
  <c r="F6663" i="1"/>
  <c r="F6662" i="1"/>
  <c r="F6661" i="1"/>
  <c r="F6660" i="1"/>
  <c r="F6659" i="1"/>
  <c r="F6658" i="1"/>
  <c r="F6657" i="1"/>
  <c r="F6656" i="1"/>
  <c r="F6655" i="1"/>
  <c r="F6654" i="1"/>
  <c r="F6653" i="1"/>
  <c r="F6652" i="1"/>
  <c r="F6651" i="1"/>
  <c r="F6650" i="1"/>
  <c r="F6649" i="1"/>
  <c r="F6648" i="1"/>
  <c r="F6647" i="1"/>
  <c r="F6646" i="1"/>
  <c r="F6645" i="1"/>
  <c r="F6644" i="1"/>
  <c r="F6643" i="1"/>
  <c r="F6642" i="1"/>
  <c r="F6641" i="1"/>
  <c r="F6640" i="1"/>
  <c r="F6639" i="1"/>
  <c r="F6638" i="1"/>
  <c r="F6637" i="1"/>
  <c r="F6636" i="1"/>
  <c r="F6635" i="1"/>
  <c r="F6634" i="1"/>
  <c r="F6633" i="1"/>
  <c r="F6632" i="1"/>
  <c r="F6631" i="1"/>
  <c r="F6630" i="1"/>
  <c r="F6629" i="1"/>
  <c r="F6628" i="1"/>
  <c r="F6627" i="1"/>
  <c r="F6626" i="1"/>
  <c r="F6625" i="1"/>
  <c r="F6624" i="1"/>
  <c r="F6623" i="1"/>
  <c r="F6622" i="1"/>
  <c r="F6621" i="1"/>
  <c r="F6620" i="1"/>
  <c r="F6619" i="1"/>
  <c r="F6618" i="1"/>
  <c r="F6617" i="1"/>
  <c r="F6616" i="1"/>
  <c r="F6615" i="1"/>
  <c r="F6614" i="1"/>
  <c r="F6613" i="1"/>
  <c r="F6612" i="1"/>
  <c r="F6611" i="1"/>
  <c r="F6610" i="1"/>
  <c r="F6609" i="1"/>
  <c r="F6608" i="1"/>
  <c r="F6607" i="1"/>
  <c r="F6606" i="1"/>
  <c r="F6605" i="1"/>
  <c r="F6604" i="1"/>
  <c r="F6603" i="1"/>
  <c r="F6602" i="1"/>
  <c r="F6601" i="1"/>
  <c r="F6600" i="1"/>
  <c r="F6599" i="1"/>
  <c r="F6598" i="1"/>
  <c r="F6597" i="1"/>
  <c r="F6596" i="1"/>
  <c r="F6595" i="1"/>
  <c r="F6594" i="1"/>
  <c r="F6593" i="1"/>
  <c r="F6592" i="1"/>
  <c r="F6591" i="1"/>
  <c r="F6590" i="1"/>
  <c r="F6589" i="1"/>
  <c r="F6588" i="1"/>
  <c r="F6587" i="1"/>
  <c r="F6586" i="1"/>
  <c r="F6585" i="1"/>
  <c r="F6584" i="1"/>
  <c r="F6583" i="1"/>
  <c r="F6582" i="1"/>
  <c r="F6581" i="1"/>
  <c r="F6580" i="1"/>
  <c r="F6579" i="1"/>
  <c r="F6578" i="1"/>
  <c r="F6577" i="1"/>
  <c r="F6576" i="1"/>
  <c r="F6575" i="1"/>
  <c r="F6574" i="1"/>
  <c r="F6573" i="1"/>
  <c r="F6572" i="1"/>
  <c r="F6571" i="1"/>
  <c r="F6570" i="1"/>
  <c r="F6569" i="1"/>
  <c r="F6568" i="1"/>
  <c r="F6567" i="1"/>
  <c r="F6566" i="1"/>
  <c r="F6565" i="1"/>
  <c r="F6564" i="1"/>
  <c r="F6563" i="1"/>
  <c r="F6562" i="1"/>
  <c r="F6561" i="1"/>
  <c r="F6560" i="1"/>
  <c r="F6559" i="1"/>
  <c r="F6558" i="1"/>
  <c r="F6557" i="1"/>
  <c r="F6556" i="1"/>
  <c r="F6555" i="1"/>
  <c r="F6554" i="1"/>
  <c r="F6553" i="1"/>
  <c r="F6552" i="1"/>
  <c r="F6551" i="1"/>
  <c r="F6550" i="1"/>
  <c r="F6549" i="1"/>
  <c r="F6548" i="1"/>
  <c r="F6547" i="1"/>
  <c r="F6546" i="1"/>
  <c r="F6545" i="1"/>
  <c r="F6544" i="1"/>
  <c r="F6543" i="1"/>
  <c r="F6542" i="1"/>
  <c r="F6541" i="1"/>
  <c r="F6540" i="1"/>
  <c r="F6539" i="1"/>
  <c r="F6538" i="1"/>
  <c r="F6537" i="1"/>
  <c r="F6536" i="1"/>
  <c r="F6535" i="1"/>
  <c r="F6534" i="1"/>
  <c r="F6533" i="1"/>
  <c r="F6532" i="1"/>
  <c r="F6531" i="1"/>
  <c r="F6530" i="1"/>
  <c r="F6529" i="1"/>
  <c r="F6528" i="1"/>
  <c r="F6527" i="1"/>
  <c r="F6526" i="1"/>
  <c r="F6525" i="1"/>
  <c r="F6524" i="1"/>
  <c r="F6523" i="1"/>
  <c r="F6522" i="1"/>
  <c r="F6521" i="1"/>
  <c r="F6520" i="1"/>
  <c r="F6519" i="1"/>
  <c r="F6518" i="1"/>
  <c r="F6517" i="1"/>
  <c r="F6516" i="1"/>
  <c r="F6515" i="1"/>
  <c r="F6514" i="1"/>
  <c r="F6513" i="1"/>
  <c r="F6512" i="1"/>
  <c r="F6511" i="1"/>
  <c r="F6510" i="1"/>
  <c r="F6509" i="1"/>
  <c r="F6508" i="1"/>
  <c r="F6507" i="1"/>
  <c r="F6506" i="1"/>
  <c r="F6505" i="1"/>
  <c r="F6504" i="1"/>
  <c r="F6503" i="1"/>
  <c r="F6502" i="1"/>
  <c r="F6501" i="1"/>
  <c r="F6500" i="1"/>
  <c r="F6499" i="1"/>
  <c r="F6498" i="1"/>
  <c r="F6497" i="1"/>
  <c r="F6496" i="1"/>
  <c r="F6495" i="1"/>
  <c r="F6494" i="1"/>
  <c r="F6493" i="1"/>
  <c r="F6492" i="1"/>
  <c r="F6491" i="1"/>
  <c r="F6490" i="1"/>
  <c r="F6489" i="1"/>
  <c r="F6488" i="1"/>
  <c r="F6487" i="1"/>
  <c r="F6486" i="1"/>
  <c r="F6485" i="1"/>
  <c r="F6484" i="1"/>
  <c r="F6483" i="1"/>
  <c r="F6482" i="1"/>
  <c r="F6481" i="1"/>
  <c r="F6480" i="1"/>
  <c r="F6479" i="1"/>
  <c r="F6478" i="1"/>
  <c r="F6477" i="1"/>
  <c r="F6476" i="1"/>
  <c r="F6475" i="1"/>
  <c r="F6474" i="1"/>
  <c r="F6473" i="1"/>
  <c r="F6472" i="1"/>
  <c r="F6471" i="1"/>
  <c r="F6470" i="1"/>
  <c r="F6469" i="1"/>
  <c r="F6468" i="1"/>
  <c r="F6467" i="1"/>
  <c r="F6466" i="1"/>
  <c r="F6465" i="1"/>
  <c r="F6464" i="1"/>
  <c r="F6463" i="1"/>
  <c r="F6462" i="1"/>
  <c r="F6461" i="1"/>
  <c r="F6460" i="1"/>
  <c r="F6459" i="1"/>
  <c r="F6458" i="1"/>
  <c r="F6457" i="1"/>
  <c r="F6456" i="1"/>
  <c r="F6455" i="1"/>
  <c r="F6454" i="1"/>
  <c r="F6453" i="1"/>
  <c r="F6452" i="1"/>
  <c r="F6451" i="1"/>
  <c r="F6450" i="1"/>
  <c r="F6449" i="1"/>
  <c r="F6448" i="1"/>
  <c r="F6447" i="1"/>
  <c r="F6446" i="1"/>
  <c r="F6445" i="1"/>
  <c r="F6444" i="1"/>
  <c r="F6443" i="1"/>
  <c r="F6442" i="1"/>
  <c r="F6441" i="1"/>
  <c r="F6440" i="1"/>
  <c r="F6439" i="1"/>
  <c r="F6438" i="1"/>
  <c r="F6437" i="1"/>
  <c r="F6436" i="1"/>
  <c r="F6435" i="1"/>
  <c r="F6434" i="1"/>
  <c r="F6433" i="1"/>
  <c r="F6432" i="1"/>
  <c r="F6431" i="1"/>
  <c r="F6430" i="1"/>
  <c r="F6429" i="1"/>
  <c r="F6428" i="1"/>
  <c r="F6427" i="1"/>
  <c r="F6426" i="1"/>
  <c r="F6425" i="1"/>
  <c r="F6424" i="1"/>
  <c r="F6423" i="1"/>
  <c r="F6422" i="1"/>
  <c r="F6421" i="1"/>
  <c r="F6420" i="1"/>
  <c r="F6419" i="1"/>
  <c r="F6418" i="1"/>
  <c r="F6417" i="1"/>
  <c r="F6416" i="1"/>
  <c r="F6415" i="1"/>
  <c r="F6414" i="1"/>
  <c r="F6413" i="1"/>
  <c r="F6412" i="1"/>
  <c r="F6411" i="1"/>
  <c r="F6410" i="1"/>
  <c r="F6409" i="1"/>
  <c r="F6408" i="1"/>
  <c r="F6407" i="1"/>
  <c r="F6406" i="1"/>
  <c r="F6405" i="1"/>
  <c r="F6404" i="1"/>
  <c r="F6403" i="1"/>
  <c r="F6402" i="1"/>
  <c r="F6401" i="1"/>
  <c r="F6400" i="1"/>
  <c r="F6399" i="1"/>
  <c r="F6398" i="1"/>
  <c r="F6397" i="1"/>
  <c r="F6396" i="1"/>
  <c r="F6395" i="1"/>
  <c r="F6394" i="1"/>
  <c r="F6393" i="1"/>
  <c r="F6392" i="1"/>
  <c r="F6391" i="1"/>
  <c r="F6390" i="1"/>
  <c r="F6389" i="1"/>
  <c r="F6388" i="1"/>
  <c r="F6387" i="1"/>
  <c r="F6386" i="1"/>
  <c r="F6385" i="1"/>
  <c r="F6384" i="1"/>
  <c r="F6383" i="1"/>
  <c r="F6382" i="1"/>
  <c r="F6381" i="1"/>
  <c r="F6380" i="1"/>
  <c r="F6379" i="1"/>
  <c r="F6378" i="1"/>
  <c r="F6377" i="1"/>
  <c r="F6376" i="1"/>
  <c r="F6375" i="1"/>
  <c r="F6374" i="1"/>
  <c r="F6373" i="1"/>
  <c r="F6372" i="1"/>
  <c r="F6371" i="1"/>
  <c r="F6370" i="1"/>
  <c r="F6369" i="1"/>
  <c r="F6368" i="1"/>
  <c r="F6367" i="1"/>
  <c r="F6366" i="1"/>
  <c r="F6365" i="1"/>
  <c r="F6364" i="1"/>
  <c r="F6363" i="1"/>
  <c r="F6362" i="1"/>
  <c r="F6361" i="1"/>
  <c r="F6360" i="1"/>
  <c r="F6359" i="1"/>
  <c r="F6358" i="1"/>
  <c r="F6357" i="1"/>
  <c r="F6356" i="1"/>
  <c r="F6355" i="1"/>
  <c r="F6354" i="1"/>
  <c r="F6353" i="1"/>
  <c r="F6352" i="1"/>
  <c r="F6351" i="1"/>
  <c r="F6350" i="1"/>
  <c r="F6349" i="1"/>
  <c r="F6348" i="1"/>
  <c r="F6347" i="1"/>
  <c r="F6346" i="1"/>
  <c r="F6345" i="1"/>
  <c r="F6344" i="1"/>
  <c r="F6343" i="1"/>
  <c r="F6342" i="1"/>
  <c r="F6341" i="1"/>
  <c r="F6340" i="1"/>
  <c r="F6339" i="1"/>
  <c r="F6338" i="1"/>
  <c r="F6337" i="1"/>
  <c r="F6336" i="1"/>
  <c r="F6335" i="1"/>
  <c r="F6334" i="1"/>
  <c r="F6333" i="1"/>
  <c r="F6332" i="1"/>
  <c r="F6331" i="1"/>
  <c r="F6330" i="1"/>
  <c r="F6329" i="1"/>
  <c r="F6328" i="1"/>
  <c r="F6327" i="1"/>
  <c r="F6326" i="1"/>
  <c r="F6325" i="1"/>
  <c r="F6324" i="1"/>
  <c r="F6323" i="1"/>
  <c r="F6322" i="1"/>
  <c r="F6321" i="1"/>
  <c r="F6320" i="1"/>
  <c r="F6319" i="1"/>
  <c r="F6318" i="1"/>
  <c r="F6317" i="1"/>
  <c r="F6316" i="1"/>
  <c r="F6315" i="1"/>
  <c r="F6314" i="1"/>
  <c r="F6313" i="1"/>
  <c r="F6312" i="1"/>
  <c r="F6311" i="1"/>
  <c r="F6310" i="1"/>
  <c r="F6309" i="1"/>
  <c r="F6308" i="1"/>
  <c r="F6307" i="1"/>
  <c r="F6306" i="1"/>
  <c r="F6305" i="1"/>
  <c r="F6304" i="1"/>
  <c r="F6303" i="1"/>
  <c r="F6302" i="1"/>
  <c r="F6301" i="1"/>
  <c r="F6300" i="1"/>
  <c r="F6299" i="1"/>
  <c r="F6298" i="1"/>
  <c r="F6297" i="1"/>
  <c r="F6296" i="1"/>
  <c r="F6295" i="1"/>
  <c r="F6294" i="1"/>
  <c r="F6293" i="1"/>
  <c r="F6292" i="1"/>
  <c r="F6291" i="1"/>
  <c r="F6290" i="1"/>
  <c r="F6289" i="1"/>
  <c r="F6288" i="1"/>
  <c r="F6287" i="1"/>
  <c r="F6286" i="1"/>
  <c r="F6285" i="1"/>
  <c r="F6284" i="1"/>
  <c r="F6283" i="1"/>
  <c r="F6282" i="1"/>
  <c r="F6281" i="1"/>
  <c r="F6280" i="1"/>
  <c r="F6279" i="1"/>
  <c r="F6278" i="1"/>
  <c r="F6277" i="1"/>
  <c r="F6276" i="1"/>
  <c r="F6275" i="1"/>
  <c r="F6274" i="1"/>
  <c r="F6273" i="1"/>
  <c r="F6272" i="1"/>
  <c r="F6271" i="1"/>
  <c r="F6270" i="1"/>
  <c r="F6269" i="1"/>
  <c r="F6268" i="1"/>
  <c r="F6267" i="1"/>
  <c r="F6266" i="1"/>
  <c r="F6265" i="1"/>
  <c r="F6264" i="1"/>
  <c r="F6263" i="1"/>
  <c r="F6262" i="1"/>
  <c r="F6261" i="1"/>
  <c r="F6260" i="1"/>
  <c r="F6259" i="1"/>
  <c r="F6258" i="1"/>
  <c r="F6257" i="1"/>
  <c r="F6256" i="1"/>
  <c r="F6255" i="1"/>
  <c r="F6254" i="1"/>
  <c r="F6253" i="1"/>
  <c r="F6252" i="1"/>
  <c r="F6251" i="1"/>
  <c r="F6250" i="1"/>
  <c r="F6249" i="1"/>
  <c r="F6248" i="1"/>
  <c r="F6247" i="1"/>
  <c r="F6246" i="1"/>
  <c r="F6245" i="1"/>
  <c r="F6244" i="1"/>
  <c r="F6243" i="1"/>
  <c r="F6242" i="1"/>
  <c r="F6241" i="1"/>
  <c r="F6240" i="1"/>
  <c r="F6239" i="1"/>
  <c r="F6238" i="1"/>
  <c r="F6237" i="1"/>
  <c r="F6236" i="1"/>
  <c r="F6235" i="1"/>
  <c r="F6234" i="1"/>
  <c r="F6233" i="1"/>
  <c r="F6232" i="1"/>
  <c r="F6231" i="1"/>
  <c r="F6230" i="1"/>
  <c r="F6229" i="1"/>
  <c r="F6228" i="1"/>
  <c r="F6227" i="1"/>
  <c r="F6226" i="1"/>
  <c r="F6225" i="1"/>
  <c r="F6224" i="1"/>
  <c r="F6223" i="1"/>
  <c r="F6222" i="1"/>
  <c r="F6221" i="1"/>
  <c r="F6220" i="1"/>
  <c r="F6219" i="1"/>
  <c r="F6218" i="1"/>
  <c r="F6217" i="1"/>
  <c r="F6216" i="1"/>
  <c r="F6215" i="1"/>
  <c r="F6214" i="1"/>
  <c r="F6213" i="1"/>
  <c r="F6212" i="1"/>
  <c r="F6211" i="1"/>
  <c r="F6210" i="1"/>
  <c r="F6209" i="1"/>
  <c r="F6208" i="1"/>
  <c r="F6207" i="1"/>
  <c r="F6206" i="1"/>
  <c r="F6205" i="1"/>
  <c r="F6204" i="1"/>
  <c r="F6203" i="1"/>
  <c r="F6202" i="1"/>
  <c r="F6201" i="1"/>
  <c r="F6200" i="1"/>
  <c r="F6199" i="1"/>
  <c r="F6198" i="1"/>
  <c r="F6197" i="1"/>
  <c r="F6196" i="1"/>
  <c r="F6195" i="1"/>
  <c r="F6194" i="1"/>
  <c r="F6193" i="1"/>
  <c r="F6192" i="1"/>
  <c r="F6191" i="1"/>
  <c r="F6190" i="1"/>
  <c r="F6189" i="1"/>
  <c r="F6188" i="1"/>
  <c r="F6187" i="1"/>
  <c r="F6186" i="1"/>
  <c r="F6185" i="1"/>
  <c r="F6184" i="1"/>
  <c r="F6183" i="1"/>
  <c r="F6182" i="1"/>
  <c r="F6181" i="1"/>
  <c r="F6180" i="1"/>
  <c r="F6179" i="1"/>
  <c r="F6178" i="1"/>
  <c r="F6177" i="1"/>
  <c r="F6176" i="1"/>
  <c r="F6175" i="1"/>
  <c r="F6174" i="1"/>
  <c r="F6173" i="1"/>
  <c r="F6172" i="1"/>
  <c r="F6171" i="1"/>
  <c r="F6170" i="1"/>
  <c r="F6169" i="1"/>
  <c r="F6168" i="1"/>
  <c r="F6167" i="1"/>
  <c r="F6166" i="1"/>
  <c r="F6165" i="1"/>
  <c r="F6164" i="1"/>
  <c r="F6163" i="1"/>
  <c r="F6162" i="1"/>
  <c r="F6161" i="1"/>
  <c r="F6160" i="1"/>
  <c r="F6159" i="1"/>
  <c r="F6158" i="1"/>
  <c r="F6157" i="1"/>
  <c r="F6156" i="1"/>
  <c r="F6155" i="1"/>
  <c r="F6154" i="1"/>
  <c r="F6153" i="1"/>
  <c r="F6152" i="1"/>
  <c r="F6151" i="1"/>
  <c r="F6150" i="1"/>
  <c r="F6149" i="1"/>
  <c r="F6148" i="1"/>
  <c r="F6147" i="1"/>
  <c r="F6146" i="1"/>
  <c r="F6145" i="1"/>
  <c r="F6144" i="1"/>
  <c r="F6143" i="1"/>
  <c r="F6142" i="1"/>
  <c r="F6141" i="1"/>
  <c r="F6140" i="1"/>
  <c r="F6139" i="1"/>
  <c r="F6138" i="1"/>
  <c r="F6137" i="1"/>
  <c r="F6136" i="1"/>
  <c r="F6135" i="1"/>
  <c r="F6134" i="1"/>
  <c r="F6133" i="1"/>
  <c r="F6132" i="1"/>
  <c r="F6131" i="1"/>
  <c r="F6130" i="1"/>
  <c r="F6129" i="1"/>
  <c r="F6128" i="1"/>
  <c r="F6127" i="1"/>
  <c r="F6126" i="1"/>
  <c r="F6125" i="1"/>
  <c r="F6124" i="1"/>
  <c r="F6123" i="1"/>
  <c r="F6122" i="1"/>
  <c r="F6121" i="1"/>
  <c r="F6120" i="1"/>
  <c r="F6119" i="1"/>
  <c r="F6118" i="1"/>
  <c r="F6117" i="1"/>
  <c r="F6116" i="1"/>
  <c r="F6115" i="1"/>
  <c r="F6114" i="1"/>
  <c r="F6113" i="1"/>
  <c r="F6112" i="1"/>
  <c r="F6111" i="1"/>
  <c r="F6110" i="1"/>
  <c r="F6109" i="1"/>
  <c r="F6108" i="1"/>
  <c r="F6107" i="1"/>
  <c r="F6106" i="1"/>
  <c r="F6105" i="1"/>
  <c r="F6104" i="1"/>
  <c r="F6103" i="1"/>
  <c r="F6102" i="1"/>
  <c r="F6101" i="1"/>
  <c r="F6100" i="1"/>
  <c r="F6099" i="1"/>
  <c r="F6098" i="1"/>
  <c r="F6097" i="1"/>
  <c r="F6096" i="1"/>
  <c r="F6095" i="1"/>
  <c r="F6094" i="1"/>
  <c r="F6093" i="1"/>
  <c r="F6092" i="1"/>
  <c r="F6091" i="1"/>
  <c r="F6090" i="1"/>
  <c r="F6089" i="1"/>
  <c r="F6088" i="1"/>
  <c r="F6087" i="1"/>
  <c r="F6086" i="1"/>
  <c r="F6085" i="1"/>
  <c r="F6084" i="1"/>
  <c r="F6083" i="1"/>
  <c r="F6082" i="1"/>
  <c r="F6081" i="1"/>
  <c r="F6080" i="1"/>
  <c r="F6079" i="1"/>
  <c r="F6078" i="1"/>
  <c r="F6077" i="1"/>
  <c r="F6076" i="1"/>
  <c r="F6075" i="1"/>
  <c r="F6074" i="1"/>
  <c r="F6073" i="1"/>
  <c r="F6072" i="1"/>
  <c r="F6071" i="1"/>
  <c r="F6070" i="1"/>
  <c r="F6069" i="1"/>
  <c r="F6068" i="1"/>
  <c r="F6067" i="1"/>
  <c r="F6066" i="1"/>
  <c r="F6065" i="1"/>
  <c r="F6064" i="1"/>
  <c r="F6063" i="1"/>
  <c r="F6062" i="1"/>
  <c r="F6061" i="1"/>
  <c r="F6060" i="1"/>
  <c r="F6059" i="1"/>
  <c r="F6058" i="1"/>
  <c r="F6057" i="1"/>
  <c r="F6056" i="1"/>
  <c r="F6055" i="1"/>
  <c r="F6054" i="1"/>
  <c r="F6053" i="1"/>
  <c r="F6052" i="1"/>
  <c r="F6051" i="1"/>
  <c r="F6050" i="1"/>
  <c r="F6049" i="1"/>
  <c r="F6048" i="1"/>
  <c r="F6047" i="1"/>
  <c r="F6046" i="1"/>
  <c r="F6045" i="1"/>
  <c r="F6044" i="1"/>
  <c r="F6043" i="1"/>
  <c r="F6042" i="1"/>
  <c r="F6041" i="1"/>
  <c r="F6040" i="1"/>
  <c r="F6039" i="1"/>
  <c r="F6038" i="1"/>
  <c r="F6037" i="1"/>
  <c r="F6036" i="1"/>
  <c r="F6035" i="1"/>
  <c r="F6034" i="1"/>
  <c r="F6033" i="1"/>
  <c r="F6032" i="1"/>
  <c r="F6031" i="1"/>
  <c r="F6030" i="1"/>
  <c r="F6029" i="1"/>
  <c r="F6028" i="1"/>
  <c r="F6027" i="1"/>
  <c r="F6026" i="1"/>
  <c r="F6025" i="1"/>
  <c r="F6024" i="1"/>
  <c r="F6023" i="1"/>
  <c r="F6022" i="1"/>
  <c r="F6021" i="1"/>
  <c r="F6020" i="1"/>
  <c r="F6019" i="1"/>
  <c r="F6018" i="1"/>
  <c r="F6017" i="1"/>
  <c r="F6016" i="1"/>
  <c r="F6015" i="1"/>
  <c r="F6014" i="1"/>
  <c r="F6013" i="1"/>
  <c r="F6012" i="1"/>
  <c r="F6011" i="1"/>
  <c r="F6010" i="1"/>
  <c r="F6009" i="1"/>
  <c r="F6008" i="1"/>
  <c r="F6007" i="1"/>
  <c r="F6006" i="1"/>
  <c r="F6005" i="1"/>
  <c r="F6004" i="1"/>
  <c r="F6003" i="1"/>
  <c r="F6002" i="1"/>
  <c r="F6001" i="1"/>
  <c r="F6000" i="1"/>
  <c r="F5999" i="1"/>
  <c r="F5998" i="1"/>
  <c r="F5997" i="1"/>
  <c r="F5996" i="1"/>
  <c r="F5995" i="1"/>
  <c r="F5994" i="1"/>
  <c r="F5993" i="1"/>
  <c r="F5992" i="1"/>
  <c r="F5991" i="1"/>
  <c r="F5990" i="1"/>
  <c r="F5989" i="1"/>
  <c r="F5988" i="1"/>
  <c r="F5987" i="1"/>
  <c r="F5986" i="1"/>
  <c r="F5985" i="1"/>
  <c r="F5984" i="1"/>
  <c r="F5983" i="1"/>
  <c r="F5982" i="1"/>
  <c r="F5981" i="1"/>
  <c r="F5980" i="1"/>
  <c r="F5979" i="1"/>
  <c r="F5978" i="1"/>
  <c r="F5977" i="1"/>
  <c r="F5976" i="1"/>
  <c r="F5975" i="1"/>
  <c r="F5974" i="1"/>
  <c r="F5973" i="1"/>
  <c r="F5972" i="1"/>
  <c r="F5971" i="1"/>
  <c r="F5970" i="1"/>
  <c r="F5969" i="1"/>
  <c r="F5968" i="1"/>
  <c r="F5967" i="1"/>
  <c r="F5966" i="1"/>
  <c r="F5965" i="1"/>
  <c r="F5964" i="1"/>
  <c r="F5963" i="1"/>
  <c r="F5962" i="1"/>
  <c r="F5961" i="1"/>
  <c r="F5960" i="1"/>
  <c r="F5959" i="1"/>
  <c r="F5958" i="1"/>
  <c r="F5957" i="1"/>
  <c r="F5956" i="1"/>
  <c r="F5955" i="1"/>
  <c r="F5954" i="1"/>
  <c r="F5953" i="1"/>
  <c r="F5952" i="1"/>
  <c r="F5951" i="1"/>
  <c r="F5950" i="1"/>
  <c r="F5949" i="1"/>
  <c r="F5948" i="1"/>
  <c r="F5947" i="1"/>
  <c r="F5946" i="1"/>
  <c r="F5945" i="1"/>
  <c r="F5944" i="1"/>
  <c r="F5943" i="1"/>
  <c r="F5942" i="1"/>
  <c r="F5941" i="1"/>
  <c r="F5940" i="1"/>
  <c r="F5939" i="1"/>
  <c r="F5938" i="1"/>
  <c r="F5937" i="1"/>
  <c r="F5936" i="1"/>
  <c r="F5935" i="1"/>
  <c r="F5934" i="1"/>
  <c r="F5933" i="1"/>
  <c r="F5932" i="1"/>
  <c r="F5931" i="1"/>
  <c r="F5930" i="1"/>
  <c r="F5929" i="1"/>
  <c r="F5928" i="1"/>
  <c r="F5927" i="1"/>
  <c r="F5926" i="1"/>
  <c r="F5925" i="1"/>
  <c r="F5924" i="1"/>
  <c r="F5923" i="1"/>
  <c r="F5922" i="1"/>
  <c r="F5921" i="1"/>
  <c r="F5920" i="1"/>
  <c r="F5919" i="1"/>
  <c r="F5918" i="1"/>
  <c r="F5917" i="1"/>
  <c r="F5916" i="1"/>
  <c r="F5915" i="1"/>
  <c r="F5914" i="1"/>
  <c r="F5913" i="1"/>
  <c r="F5912" i="1"/>
  <c r="F5911" i="1"/>
  <c r="F5910" i="1"/>
  <c r="F5909" i="1"/>
  <c r="F5908" i="1"/>
  <c r="F5907" i="1"/>
  <c r="F5906" i="1"/>
  <c r="F5905" i="1"/>
  <c r="F5904" i="1"/>
  <c r="F5903" i="1"/>
  <c r="F5902" i="1"/>
  <c r="F5901" i="1"/>
  <c r="F5900" i="1"/>
  <c r="F5899" i="1"/>
  <c r="F5898" i="1"/>
  <c r="F5897" i="1"/>
  <c r="F5896" i="1"/>
  <c r="F5895" i="1"/>
  <c r="F5894" i="1"/>
  <c r="F5893" i="1"/>
  <c r="F5892" i="1"/>
  <c r="F5891" i="1"/>
  <c r="F5890" i="1"/>
  <c r="F5889" i="1"/>
  <c r="F5888" i="1"/>
  <c r="F5887" i="1"/>
  <c r="F5886" i="1"/>
  <c r="F5885" i="1"/>
  <c r="F5884" i="1"/>
  <c r="F5883" i="1"/>
  <c r="F5882" i="1"/>
  <c r="F5881" i="1"/>
  <c r="F5880" i="1"/>
  <c r="F5879" i="1"/>
  <c r="F5878" i="1"/>
  <c r="F5877" i="1"/>
  <c r="F5876" i="1"/>
  <c r="F5875" i="1"/>
  <c r="F5874" i="1"/>
  <c r="F5873" i="1"/>
  <c r="F5872" i="1"/>
  <c r="F5871" i="1"/>
  <c r="F5870" i="1"/>
  <c r="F5869" i="1"/>
  <c r="F5868" i="1"/>
  <c r="F5867" i="1"/>
  <c r="F5866" i="1"/>
  <c r="F5865" i="1"/>
  <c r="F5864" i="1"/>
  <c r="F5863" i="1"/>
  <c r="F5862" i="1"/>
  <c r="F5861" i="1"/>
  <c r="F5860" i="1"/>
  <c r="F5859" i="1"/>
  <c r="F5858" i="1"/>
  <c r="F5857" i="1"/>
  <c r="F5856" i="1"/>
  <c r="F5855" i="1"/>
  <c r="F5854" i="1"/>
  <c r="F5853" i="1"/>
  <c r="F5852" i="1"/>
  <c r="F5851" i="1"/>
  <c r="F5850" i="1"/>
  <c r="F5849" i="1"/>
  <c r="F5848" i="1"/>
  <c r="F5847" i="1"/>
  <c r="F5846" i="1"/>
  <c r="F5845" i="1"/>
  <c r="F5844" i="1"/>
  <c r="F5843" i="1"/>
  <c r="F5842" i="1"/>
  <c r="F5841" i="1"/>
  <c r="F5840" i="1"/>
  <c r="F5839" i="1"/>
  <c r="F5838" i="1"/>
  <c r="F5837" i="1"/>
  <c r="F5836" i="1"/>
  <c r="F5835" i="1"/>
  <c r="F5834" i="1"/>
  <c r="F5833" i="1"/>
  <c r="F5832" i="1"/>
  <c r="F5831" i="1"/>
  <c r="F5830" i="1"/>
  <c r="F5829" i="1"/>
  <c r="F5828" i="1"/>
  <c r="F5827" i="1"/>
  <c r="F5826" i="1"/>
  <c r="F5825" i="1"/>
  <c r="F5824" i="1"/>
  <c r="F5823" i="1"/>
  <c r="F5822" i="1"/>
  <c r="F5821" i="1"/>
  <c r="F5820" i="1"/>
  <c r="F5819" i="1"/>
  <c r="F5818" i="1"/>
  <c r="F5817" i="1"/>
  <c r="F5816" i="1"/>
  <c r="F5815" i="1"/>
  <c r="F5814" i="1"/>
  <c r="F5813" i="1"/>
  <c r="F5812" i="1"/>
  <c r="F5811" i="1"/>
  <c r="F5810" i="1"/>
  <c r="F5809" i="1"/>
  <c r="F5808" i="1"/>
  <c r="F5807" i="1"/>
  <c r="F5806" i="1"/>
  <c r="F5805" i="1"/>
  <c r="F5804" i="1"/>
  <c r="F5803" i="1"/>
  <c r="F5802" i="1"/>
  <c r="F5801" i="1"/>
  <c r="F5800" i="1"/>
  <c r="F5799" i="1"/>
  <c r="F5798" i="1"/>
  <c r="F5797" i="1"/>
  <c r="F5796" i="1"/>
  <c r="F5795" i="1"/>
  <c r="F5794" i="1"/>
  <c r="F5793" i="1"/>
  <c r="F5792" i="1"/>
  <c r="F5791" i="1"/>
  <c r="F5790" i="1"/>
  <c r="F5789" i="1"/>
  <c r="F5788" i="1"/>
  <c r="F5787" i="1"/>
  <c r="F5786" i="1"/>
  <c r="F5785" i="1"/>
  <c r="F5784" i="1"/>
  <c r="F5783" i="1"/>
  <c r="F5782" i="1"/>
  <c r="F5781" i="1"/>
  <c r="F5780" i="1"/>
  <c r="F5779" i="1"/>
  <c r="F5778" i="1"/>
  <c r="F5777" i="1"/>
  <c r="F5776" i="1"/>
  <c r="F5775" i="1"/>
  <c r="F5774" i="1"/>
  <c r="F5773" i="1"/>
  <c r="F5772" i="1"/>
  <c r="F5771" i="1"/>
  <c r="F5770" i="1"/>
  <c r="F5769" i="1"/>
  <c r="F5768" i="1"/>
  <c r="F5767" i="1"/>
  <c r="F5766" i="1"/>
  <c r="F5765" i="1"/>
  <c r="F5764" i="1"/>
  <c r="F5763" i="1"/>
  <c r="F5762" i="1"/>
  <c r="F5761" i="1"/>
  <c r="F5760" i="1"/>
  <c r="F5759" i="1"/>
  <c r="F5758" i="1"/>
  <c r="F5757" i="1"/>
  <c r="F5756" i="1"/>
  <c r="F5755" i="1"/>
  <c r="F5754" i="1"/>
  <c r="F5753" i="1"/>
  <c r="F5752" i="1"/>
  <c r="F5751" i="1"/>
  <c r="F5750" i="1"/>
  <c r="F5749" i="1"/>
  <c r="F5748" i="1"/>
  <c r="F5747" i="1"/>
  <c r="F5746" i="1"/>
  <c r="F5745" i="1"/>
  <c r="F5744" i="1"/>
  <c r="F5743" i="1"/>
  <c r="F5742" i="1"/>
  <c r="F5741" i="1"/>
  <c r="F5740" i="1"/>
  <c r="F5739" i="1"/>
  <c r="F5738" i="1"/>
  <c r="F5737" i="1"/>
  <c r="F5736" i="1"/>
  <c r="F5735" i="1"/>
  <c r="F5734" i="1"/>
  <c r="F5733" i="1"/>
  <c r="F5732" i="1"/>
  <c r="F5731" i="1"/>
  <c r="F5730" i="1"/>
  <c r="F5729" i="1"/>
  <c r="F5728" i="1"/>
  <c r="F5727" i="1"/>
  <c r="F5726" i="1"/>
  <c r="F5725" i="1"/>
  <c r="F5724" i="1"/>
  <c r="F5723" i="1"/>
  <c r="F5722" i="1"/>
  <c r="F5721" i="1"/>
  <c r="F5720" i="1"/>
  <c r="F5719" i="1"/>
  <c r="F5718" i="1"/>
  <c r="F5717" i="1"/>
  <c r="F5716" i="1"/>
  <c r="F5715" i="1"/>
  <c r="F5714" i="1"/>
  <c r="F5713" i="1"/>
  <c r="F5712" i="1"/>
  <c r="F5711" i="1"/>
  <c r="F5710" i="1"/>
  <c r="F5709" i="1"/>
  <c r="F5708" i="1"/>
  <c r="F5707" i="1"/>
  <c r="F5706" i="1"/>
  <c r="F5705" i="1"/>
  <c r="F5704" i="1"/>
  <c r="F5703" i="1"/>
  <c r="F5702" i="1"/>
  <c r="F5701" i="1"/>
  <c r="F5700" i="1"/>
  <c r="F5699" i="1"/>
  <c r="F5698" i="1"/>
  <c r="F5697" i="1"/>
  <c r="F5696" i="1"/>
  <c r="F5695" i="1"/>
  <c r="F5694" i="1"/>
  <c r="F5693" i="1"/>
  <c r="F5692" i="1"/>
  <c r="F5691" i="1"/>
  <c r="F5690" i="1"/>
  <c r="F5689" i="1"/>
  <c r="F5688" i="1"/>
  <c r="F5687" i="1"/>
  <c r="F5686" i="1"/>
  <c r="F5685" i="1"/>
  <c r="F5684" i="1"/>
  <c r="F5683" i="1"/>
  <c r="F5682" i="1"/>
  <c r="F5681" i="1"/>
  <c r="F5680" i="1"/>
  <c r="F5679" i="1"/>
  <c r="F5678" i="1"/>
  <c r="F5677" i="1"/>
  <c r="F5676" i="1"/>
  <c r="F5675" i="1"/>
  <c r="F5674" i="1"/>
  <c r="F5673" i="1"/>
  <c r="F5672" i="1"/>
  <c r="F5671" i="1"/>
  <c r="F5670" i="1"/>
  <c r="F5669" i="1"/>
  <c r="F5668" i="1"/>
  <c r="F5667" i="1"/>
  <c r="F5666" i="1"/>
  <c r="F5665" i="1"/>
  <c r="F5664" i="1"/>
  <c r="F5663" i="1"/>
  <c r="F5662" i="1"/>
  <c r="F5661" i="1"/>
  <c r="F5660" i="1"/>
  <c r="F5659" i="1"/>
  <c r="F5658" i="1"/>
  <c r="F5657" i="1"/>
  <c r="F5656" i="1"/>
  <c r="F5655" i="1"/>
  <c r="F5654" i="1"/>
  <c r="F5653" i="1"/>
  <c r="F5652" i="1"/>
  <c r="F5651" i="1"/>
  <c r="F5650" i="1"/>
  <c r="F5649" i="1"/>
  <c r="F5648" i="1"/>
  <c r="F5647" i="1"/>
  <c r="F5646" i="1"/>
  <c r="F5645" i="1"/>
  <c r="F5644" i="1"/>
  <c r="F5643" i="1"/>
  <c r="F5642" i="1"/>
  <c r="F5641" i="1"/>
  <c r="F5640" i="1"/>
  <c r="F5639" i="1"/>
  <c r="F5638" i="1"/>
  <c r="F5637" i="1"/>
  <c r="F5636" i="1"/>
  <c r="F5635" i="1"/>
  <c r="F5634" i="1"/>
  <c r="F5633" i="1"/>
  <c r="F5632" i="1"/>
  <c r="F5631" i="1"/>
  <c r="F5630" i="1"/>
  <c r="F5629" i="1"/>
  <c r="F5628" i="1"/>
  <c r="F5627" i="1"/>
  <c r="F5626" i="1"/>
  <c r="F5625" i="1"/>
  <c r="F5624" i="1"/>
  <c r="F5623" i="1"/>
  <c r="F5622" i="1"/>
  <c r="F5621" i="1"/>
  <c r="F5620" i="1"/>
  <c r="F5619" i="1"/>
  <c r="F5618" i="1"/>
  <c r="F5617" i="1"/>
  <c r="F5616" i="1"/>
  <c r="F5615" i="1"/>
  <c r="F5614" i="1"/>
  <c r="F5613" i="1"/>
  <c r="F5612" i="1"/>
  <c r="F5611" i="1"/>
  <c r="F5610" i="1"/>
  <c r="F5609" i="1"/>
  <c r="F5608" i="1"/>
  <c r="F5607" i="1"/>
  <c r="F5606" i="1"/>
  <c r="F5605" i="1"/>
  <c r="F5604" i="1"/>
  <c r="F5603" i="1"/>
  <c r="F5602" i="1"/>
  <c r="F5601" i="1"/>
  <c r="F5600" i="1"/>
  <c r="F5599" i="1"/>
  <c r="F5598" i="1"/>
  <c r="F5597" i="1"/>
  <c r="F5596" i="1"/>
  <c r="F5595" i="1"/>
  <c r="F5594" i="1"/>
  <c r="F5593" i="1"/>
  <c r="F5592" i="1"/>
  <c r="F5591" i="1"/>
  <c r="F5590" i="1"/>
  <c r="F5589" i="1"/>
  <c r="F5588" i="1"/>
  <c r="F5587" i="1"/>
  <c r="F5586" i="1"/>
  <c r="F5585" i="1"/>
  <c r="F5584" i="1"/>
  <c r="F5583" i="1"/>
  <c r="F5582" i="1"/>
  <c r="F5581" i="1"/>
  <c r="F5580" i="1"/>
  <c r="F5579" i="1"/>
  <c r="F5578" i="1"/>
  <c r="F5577" i="1"/>
  <c r="F5576" i="1"/>
  <c r="F5575" i="1"/>
  <c r="F5574" i="1"/>
  <c r="F5573" i="1"/>
  <c r="F5572" i="1"/>
  <c r="F5571" i="1"/>
  <c r="F5570" i="1"/>
  <c r="F5569" i="1"/>
  <c r="F5568" i="1"/>
  <c r="F5567" i="1"/>
  <c r="F5566" i="1"/>
  <c r="F5565" i="1"/>
  <c r="F5564" i="1"/>
  <c r="F5563" i="1"/>
  <c r="F5562" i="1"/>
  <c r="F5561" i="1"/>
  <c r="F5560" i="1"/>
  <c r="F5559" i="1"/>
  <c r="F5558" i="1"/>
  <c r="F5557" i="1"/>
  <c r="F5556" i="1"/>
  <c r="F5555" i="1"/>
  <c r="F5554" i="1"/>
  <c r="F5553" i="1"/>
  <c r="F5552" i="1"/>
  <c r="F5551" i="1"/>
  <c r="F5550" i="1"/>
  <c r="F5549" i="1"/>
  <c r="F5548" i="1"/>
  <c r="F5547" i="1"/>
  <c r="F5546" i="1"/>
  <c r="F5545" i="1"/>
  <c r="F5544" i="1"/>
  <c r="F5543" i="1"/>
  <c r="F5542" i="1"/>
  <c r="F5541" i="1"/>
  <c r="F5540" i="1"/>
  <c r="F5539" i="1"/>
  <c r="F5538" i="1"/>
  <c r="F5537" i="1"/>
  <c r="F5536" i="1"/>
  <c r="F5535" i="1"/>
  <c r="F5534" i="1"/>
  <c r="F5533" i="1"/>
  <c r="F5532" i="1"/>
  <c r="F5531" i="1"/>
  <c r="F5530" i="1"/>
  <c r="F5529" i="1"/>
  <c r="F5528" i="1"/>
  <c r="F5527" i="1"/>
  <c r="F5526" i="1"/>
  <c r="F5525" i="1"/>
  <c r="F5524" i="1"/>
  <c r="F5523" i="1"/>
  <c r="F5522" i="1"/>
  <c r="F5521" i="1"/>
  <c r="F5520" i="1"/>
  <c r="F5519" i="1"/>
  <c r="F5518" i="1"/>
  <c r="F5517" i="1"/>
  <c r="F5516" i="1"/>
  <c r="F5515" i="1"/>
  <c r="F5514" i="1"/>
  <c r="F5513" i="1"/>
  <c r="F5512" i="1"/>
  <c r="F5511" i="1"/>
  <c r="F5510" i="1"/>
  <c r="F5509" i="1"/>
  <c r="F5508" i="1"/>
  <c r="F5507" i="1"/>
  <c r="F5506" i="1"/>
  <c r="F5505" i="1"/>
  <c r="F5504" i="1"/>
  <c r="F5503" i="1"/>
  <c r="F5502" i="1"/>
  <c r="F5501" i="1"/>
  <c r="F5500" i="1"/>
  <c r="F5499" i="1"/>
  <c r="F5498" i="1"/>
  <c r="F5497" i="1"/>
  <c r="F5496" i="1"/>
  <c r="F5495" i="1"/>
  <c r="F5494" i="1"/>
  <c r="F5493" i="1"/>
  <c r="F5492" i="1"/>
  <c r="F5491" i="1"/>
  <c r="F5490" i="1"/>
  <c r="F5489" i="1"/>
  <c r="F5488" i="1"/>
  <c r="F5487" i="1"/>
  <c r="F5486" i="1"/>
  <c r="F5485" i="1"/>
  <c r="F5484" i="1"/>
  <c r="F5483" i="1"/>
  <c r="F5482" i="1"/>
  <c r="F5481" i="1"/>
  <c r="F5480" i="1"/>
  <c r="F5479" i="1"/>
  <c r="F5478" i="1"/>
  <c r="F5477" i="1"/>
  <c r="F5476" i="1"/>
  <c r="F5475" i="1"/>
  <c r="F5474" i="1"/>
  <c r="F5473" i="1"/>
  <c r="F5472" i="1"/>
  <c r="F5471" i="1"/>
  <c r="F5470" i="1"/>
  <c r="F5469" i="1"/>
  <c r="F5468" i="1"/>
  <c r="F5467" i="1"/>
  <c r="F5466" i="1"/>
  <c r="F5465" i="1"/>
  <c r="F5464" i="1"/>
  <c r="F5463" i="1"/>
  <c r="F5462" i="1"/>
  <c r="F5461" i="1"/>
  <c r="F5460" i="1"/>
  <c r="F5459" i="1"/>
  <c r="F5458" i="1"/>
  <c r="F5457" i="1"/>
  <c r="F5456" i="1"/>
  <c r="F5455" i="1"/>
  <c r="F5454" i="1"/>
  <c r="F5453" i="1"/>
  <c r="F5452" i="1"/>
  <c r="F5451" i="1"/>
  <c r="F5450" i="1"/>
  <c r="F5449" i="1"/>
  <c r="F5448" i="1"/>
  <c r="F5447" i="1"/>
  <c r="F5446" i="1"/>
  <c r="F5445" i="1"/>
  <c r="F5444" i="1"/>
  <c r="F5443" i="1"/>
  <c r="F5442" i="1"/>
  <c r="F5441" i="1"/>
  <c r="F5440" i="1"/>
  <c r="F5439" i="1"/>
  <c r="F5438" i="1"/>
  <c r="F5437" i="1"/>
  <c r="F5436" i="1"/>
  <c r="F5435" i="1"/>
  <c r="F5434" i="1"/>
  <c r="F5433" i="1"/>
  <c r="F5432" i="1"/>
  <c r="F5431" i="1"/>
  <c r="F5430" i="1"/>
  <c r="F5429" i="1"/>
  <c r="F5428" i="1"/>
  <c r="F5427" i="1"/>
  <c r="F5426" i="1"/>
  <c r="F5425" i="1"/>
  <c r="F5424" i="1"/>
  <c r="F5423" i="1"/>
  <c r="F5422" i="1"/>
  <c r="F5421" i="1"/>
  <c r="F5420" i="1"/>
  <c r="F5419" i="1"/>
  <c r="F5418" i="1"/>
  <c r="F5417" i="1"/>
  <c r="F5416" i="1"/>
  <c r="F5415" i="1"/>
  <c r="F5414" i="1"/>
  <c r="F5413" i="1"/>
  <c r="F5412" i="1"/>
  <c r="F5411" i="1"/>
  <c r="F5410" i="1"/>
  <c r="F5409" i="1"/>
  <c r="F5408" i="1"/>
  <c r="F5407" i="1"/>
  <c r="F5406" i="1"/>
  <c r="F5405" i="1"/>
  <c r="F5404" i="1"/>
  <c r="F5403" i="1"/>
  <c r="F5402" i="1"/>
  <c r="F5401" i="1"/>
  <c r="F5400" i="1"/>
  <c r="F5399" i="1"/>
  <c r="F5398" i="1"/>
  <c r="F5397" i="1"/>
  <c r="F5396" i="1"/>
  <c r="F5395" i="1"/>
  <c r="F5394" i="1"/>
  <c r="F5393" i="1"/>
  <c r="F5392" i="1"/>
  <c r="F5391" i="1"/>
  <c r="F5390" i="1"/>
  <c r="F5389" i="1"/>
  <c r="F5388" i="1"/>
  <c r="F5387" i="1"/>
  <c r="F5386" i="1"/>
  <c r="F5385" i="1"/>
  <c r="F5384" i="1"/>
  <c r="F5383" i="1"/>
  <c r="F5382" i="1"/>
  <c r="F5381" i="1"/>
  <c r="F5380" i="1"/>
  <c r="F5379" i="1"/>
  <c r="F5378" i="1"/>
  <c r="F5377" i="1"/>
  <c r="F5376" i="1"/>
  <c r="F5375" i="1"/>
  <c r="F5374" i="1"/>
  <c r="F5373" i="1"/>
  <c r="F5372" i="1"/>
  <c r="F5371" i="1"/>
  <c r="F5370" i="1"/>
  <c r="F5369" i="1"/>
  <c r="F5368" i="1"/>
  <c r="F5367" i="1"/>
  <c r="F5366" i="1"/>
  <c r="F5365" i="1"/>
  <c r="F5364" i="1"/>
  <c r="F5363" i="1"/>
  <c r="F5362" i="1"/>
  <c r="F5361" i="1"/>
  <c r="F5360" i="1"/>
  <c r="F5359" i="1"/>
  <c r="F5358" i="1"/>
  <c r="F5357" i="1"/>
  <c r="F5356" i="1"/>
  <c r="F5355" i="1"/>
  <c r="F5354" i="1"/>
  <c r="F5353" i="1"/>
  <c r="F5352" i="1"/>
  <c r="F5351" i="1"/>
  <c r="F5350" i="1"/>
  <c r="F5349" i="1"/>
  <c r="F5348" i="1"/>
  <c r="F5347" i="1"/>
  <c r="F5346" i="1"/>
  <c r="F5345" i="1"/>
  <c r="F5344" i="1"/>
  <c r="F5343" i="1"/>
  <c r="F5342" i="1"/>
  <c r="F5341" i="1"/>
  <c r="F5340" i="1"/>
  <c r="F5339" i="1"/>
  <c r="F5338" i="1"/>
  <c r="F5337" i="1"/>
  <c r="F5336" i="1"/>
  <c r="F5335" i="1"/>
  <c r="F5334" i="1"/>
  <c r="F5333" i="1"/>
  <c r="F5332" i="1"/>
  <c r="F5331" i="1"/>
  <c r="F5330" i="1"/>
  <c r="F5329" i="1"/>
  <c r="F5328" i="1"/>
  <c r="F5327" i="1"/>
  <c r="F5326" i="1"/>
  <c r="F5325" i="1"/>
  <c r="F5324" i="1"/>
  <c r="F5323" i="1"/>
  <c r="F5322" i="1"/>
  <c r="F5321" i="1"/>
  <c r="F5320" i="1"/>
  <c r="F5319" i="1"/>
  <c r="F5318" i="1"/>
  <c r="F5317" i="1"/>
  <c r="F5316" i="1"/>
  <c r="F5315" i="1"/>
  <c r="F5314" i="1"/>
  <c r="F5313" i="1"/>
  <c r="F5312" i="1"/>
  <c r="F5311" i="1"/>
  <c r="F5310" i="1"/>
  <c r="F5309" i="1"/>
  <c r="F5308" i="1"/>
  <c r="F5307" i="1"/>
  <c r="F5306" i="1"/>
  <c r="F5305" i="1"/>
  <c r="F5304" i="1"/>
  <c r="F5303" i="1"/>
  <c r="F5302" i="1"/>
  <c r="F5301" i="1"/>
  <c r="F5300" i="1"/>
  <c r="F5299" i="1"/>
  <c r="F5298" i="1"/>
  <c r="F5297" i="1"/>
  <c r="F5296" i="1"/>
  <c r="F5295" i="1"/>
  <c r="F5294" i="1"/>
  <c r="F5293" i="1"/>
  <c r="F5292" i="1"/>
  <c r="F5291" i="1"/>
  <c r="F5290" i="1"/>
  <c r="F5289" i="1"/>
  <c r="F5288" i="1"/>
  <c r="F5287" i="1"/>
  <c r="F5286" i="1"/>
  <c r="F5285" i="1"/>
  <c r="F5284" i="1"/>
  <c r="F5283" i="1"/>
  <c r="F5282" i="1"/>
  <c r="F5281" i="1"/>
  <c r="F5280" i="1"/>
  <c r="F5279" i="1"/>
  <c r="F5278" i="1"/>
  <c r="F5277" i="1"/>
  <c r="F5276" i="1"/>
  <c r="F5275" i="1"/>
  <c r="F5274" i="1"/>
  <c r="F5273" i="1"/>
  <c r="F5272" i="1"/>
  <c r="F5271" i="1"/>
  <c r="F5270" i="1"/>
  <c r="F5269" i="1"/>
  <c r="F5268" i="1"/>
  <c r="F5267" i="1"/>
  <c r="F5266" i="1"/>
  <c r="F5265" i="1"/>
  <c r="F5264" i="1"/>
  <c r="F5263" i="1"/>
  <c r="F5262" i="1"/>
  <c r="F5261" i="1"/>
  <c r="F5260" i="1"/>
  <c r="F5259" i="1"/>
  <c r="F5258" i="1"/>
  <c r="F5257" i="1"/>
  <c r="F5256" i="1"/>
  <c r="F5255" i="1"/>
  <c r="F5254" i="1"/>
  <c r="F5253" i="1"/>
  <c r="F5252" i="1"/>
  <c r="F5251" i="1"/>
  <c r="F5250" i="1"/>
  <c r="F5249" i="1"/>
  <c r="F5248" i="1"/>
  <c r="F5247" i="1"/>
  <c r="F5246" i="1"/>
  <c r="F5245" i="1"/>
  <c r="F5244" i="1"/>
  <c r="F5243" i="1"/>
  <c r="F5242" i="1"/>
  <c r="F5241" i="1"/>
  <c r="F5240" i="1"/>
  <c r="F5239" i="1"/>
  <c r="F5238" i="1"/>
  <c r="F5237" i="1"/>
  <c r="F5236" i="1"/>
  <c r="F5235" i="1"/>
  <c r="F5234" i="1"/>
  <c r="F5233" i="1"/>
  <c r="F5232" i="1"/>
  <c r="F5231" i="1"/>
  <c r="F5230" i="1"/>
  <c r="F5229" i="1"/>
  <c r="F5228" i="1"/>
  <c r="F5227" i="1"/>
  <c r="F5226" i="1"/>
  <c r="F5225" i="1"/>
  <c r="F5224" i="1"/>
  <c r="F5223" i="1"/>
  <c r="F5222" i="1"/>
  <c r="F5221" i="1"/>
  <c r="F5220" i="1"/>
  <c r="F5219" i="1"/>
  <c r="F5218" i="1"/>
  <c r="F5217" i="1"/>
  <c r="F5216" i="1"/>
  <c r="F5215" i="1"/>
  <c r="F5214" i="1"/>
  <c r="F5213" i="1"/>
  <c r="F5212" i="1"/>
  <c r="F5211" i="1"/>
  <c r="F5210" i="1"/>
  <c r="F5209" i="1"/>
  <c r="F5208" i="1"/>
  <c r="F5207" i="1"/>
  <c r="F5206" i="1"/>
  <c r="F5205" i="1"/>
  <c r="F5204" i="1"/>
  <c r="F5203" i="1"/>
  <c r="F5202" i="1"/>
  <c r="F5201" i="1"/>
  <c r="F5200" i="1"/>
  <c r="F5199" i="1"/>
  <c r="F5198" i="1"/>
  <c r="F5197" i="1"/>
  <c r="F5196" i="1"/>
  <c r="F5195" i="1"/>
  <c r="F5194" i="1"/>
  <c r="F5193" i="1"/>
  <c r="F5192" i="1"/>
  <c r="F5191" i="1"/>
  <c r="F5190" i="1"/>
  <c r="F5189" i="1"/>
  <c r="F5188" i="1"/>
  <c r="F5187" i="1"/>
  <c r="F5186" i="1"/>
  <c r="F5185" i="1"/>
  <c r="F5184" i="1"/>
  <c r="F5183" i="1"/>
  <c r="F5182" i="1"/>
  <c r="F5181" i="1"/>
  <c r="F5180" i="1"/>
  <c r="F5179" i="1"/>
  <c r="F5178" i="1"/>
  <c r="F5177" i="1"/>
  <c r="F5176" i="1"/>
  <c r="F5175" i="1"/>
  <c r="F5174" i="1"/>
  <c r="F5173" i="1"/>
  <c r="F5172" i="1"/>
  <c r="F5171" i="1"/>
  <c r="F5170" i="1"/>
  <c r="F5169" i="1"/>
  <c r="F5168" i="1"/>
  <c r="F5167" i="1"/>
  <c r="F5166" i="1"/>
  <c r="F5165" i="1"/>
  <c r="F5164" i="1"/>
  <c r="F5163" i="1"/>
  <c r="F5162" i="1"/>
  <c r="F5161" i="1"/>
  <c r="F5160" i="1"/>
  <c r="F5159" i="1"/>
  <c r="F5158" i="1"/>
  <c r="F5157" i="1"/>
  <c r="F5156" i="1"/>
  <c r="F5155" i="1"/>
  <c r="F5154" i="1"/>
  <c r="F5153" i="1"/>
  <c r="F5152" i="1"/>
  <c r="F5151" i="1"/>
  <c r="F5150" i="1"/>
  <c r="F5149" i="1"/>
  <c r="F5148" i="1"/>
  <c r="F5147" i="1"/>
  <c r="F5146" i="1"/>
  <c r="F5145" i="1"/>
  <c r="F5144" i="1"/>
  <c r="F5143" i="1"/>
  <c r="F5142" i="1"/>
  <c r="F5141" i="1"/>
  <c r="F5140" i="1"/>
  <c r="F5139" i="1"/>
  <c r="F5138" i="1"/>
  <c r="F5137" i="1"/>
  <c r="F5136" i="1"/>
  <c r="F5135" i="1"/>
  <c r="F5134" i="1"/>
  <c r="F5133" i="1"/>
  <c r="F5132" i="1"/>
  <c r="F5131" i="1"/>
  <c r="F5130" i="1"/>
  <c r="F5129" i="1"/>
  <c r="F5128" i="1"/>
  <c r="F5127" i="1"/>
  <c r="F5126" i="1"/>
  <c r="F5125" i="1"/>
  <c r="F5124" i="1"/>
  <c r="F5123" i="1"/>
  <c r="F5122" i="1"/>
  <c r="F5121" i="1"/>
  <c r="F5120" i="1"/>
  <c r="F5119" i="1"/>
  <c r="F5118" i="1"/>
  <c r="F5117" i="1"/>
  <c r="F5116" i="1"/>
  <c r="F5115" i="1"/>
  <c r="F5114" i="1"/>
  <c r="F5113" i="1"/>
  <c r="F5112" i="1"/>
  <c r="F5111" i="1"/>
  <c r="F5110" i="1"/>
  <c r="F5109" i="1"/>
  <c r="F5108" i="1"/>
  <c r="F5107" i="1"/>
  <c r="F5106" i="1"/>
  <c r="F5105" i="1"/>
  <c r="F5104" i="1"/>
  <c r="F5103" i="1"/>
  <c r="F5102" i="1"/>
  <c r="F5101" i="1"/>
  <c r="F5100" i="1"/>
  <c r="F5099" i="1"/>
  <c r="F5098" i="1"/>
  <c r="F5097" i="1"/>
  <c r="F5096" i="1"/>
  <c r="F5095" i="1"/>
  <c r="F5094" i="1"/>
  <c r="F5093" i="1"/>
  <c r="F5092" i="1"/>
  <c r="F5091" i="1"/>
  <c r="F5090" i="1"/>
  <c r="F5089" i="1"/>
  <c r="F5088" i="1"/>
  <c r="F5087" i="1"/>
  <c r="F5086" i="1"/>
  <c r="F5085" i="1"/>
  <c r="F5084" i="1"/>
  <c r="F5083" i="1"/>
  <c r="F5082" i="1"/>
  <c r="F5081" i="1"/>
  <c r="F5080" i="1"/>
  <c r="F5079" i="1"/>
  <c r="F5078" i="1"/>
  <c r="F5077" i="1"/>
  <c r="F5076" i="1"/>
  <c r="F5075" i="1"/>
  <c r="F5074" i="1"/>
  <c r="F5073" i="1"/>
  <c r="F5072" i="1"/>
  <c r="F5071" i="1"/>
  <c r="F5070" i="1"/>
  <c r="F5069" i="1"/>
  <c r="F5068" i="1"/>
  <c r="F5067" i="1"/>
  <c r="F5066" i="1"/>
  <c r="F5065" i="1"/>
  <c r="F5064" i="1"/>
  <c r="F5063" i="1"/>
  <c r="F5062" i="1"/>
  <c r="F5061" i="1"/>
  <c r="F5060" i="1"/>
  <c r="F5059" i="1"/>
  <c r="F5058" i="1"/>
  <c r="F5057" i="1"/>
  <c r="F5056" i="1"/>
  <c r="F5055" i="1"/>
  <c r="F5054" i="1"/>
  <c r="F5053" i="1"/>
  <c r="F5052" i="1"/>
  <c r="F5051" i="1"/>
  <c r="F5050" i="1"/>
  <c r="F5049" i="1"/>
  <c r="F5048" i="1"/>
  <c r="F5047" i="1"/>
  <c r="F5046" i="1"/>
  <c r="F5045" i="1"/>
  <c r="F5044" i="1"/>
  <c r="F5043" i="1"/>
  <c r="F5042" i="1"/>
  <c r="F5041" i="1"/>
  <c r="F5040" i="1"/>
  <c r="F5039" i="1"/>
  <c r="F5038" i="1"/>
  <c r="F5037" i="1"/>
  <c r="F5036" i="1"/>
  <c r="F5035" i="1"/>
  <c r="F5034" i="1"/>
  <c r="F5033" i="1"/>
  <c r="F5032" i="1"/>
  <c r="F5031" i="1"/>
  <c r="F5030" i="1"/>
  <c r="F5029" i="1"/>
  <c r="F5028" i="1"/>
  <c r="F5027" i="1"/>
  <c r="F5026" i="1"/>
  <c r="F5025" i="1"/>
  <c r="F5024" i="1"/>
  <c r="F5023" i="1"/>
  <c r="F5022" i="1"/>
  <c r="F5021" i="1"/>
  <c r="F5020" i="1"/>
  <c r="F5019" i="1"/>
  <c r="F5018" i="1"/>
  <c r="F5017" i="1"/>
  <c r="F5016" i="1"/>
  <c r="F5015" i="1"/>
  <c r="F5014" i="1"/>
  <c r="F5013" i="1"/>
  <c r="F5012" i="1"/>
  <c r="F5011" i="1"/>
  <c r="F5010" i="1"/>
  <c r="F5009" i="1"/>
  <c r="F5008" i="1"/>
  <c r="F5007" i="1"/>
  <c r="F5006" i="1"/>
  <c r="F5005" i="1"/>
  <c r="F5004" i="1"/>
  <c r="F5003" i="1"/>
  <c r="F5002" i="1"/>
  <c r="F5001" i="1"/>
  <c r="F5000" i="1"/>
  <c r="F4999" i="1"/>
  <c r="F4998" i="1"/>
  <c r="F4997" i="1"/>
  <c r="F4996" i="1"/>
  <c r="F4995" i="1"/>
  <c r="F4994" i="1"/>
  <c r="F4993" i="1"/>
  <c r="F4992" i="1"/>
  <c r="F4991" i="1"/>
  <c r="F4990" i="1"/>
  <c r="F4989" i="1"/>
  <c r="F4988" i="1"/>
  <c r="F4987" i="1"/>
  <c r="F4986" i="1"/>
  <c r="F4985" i="1"/>
  <c r="F4984" i="1"/>
  <c r="F4983" i="1"/>
  <c r="F4982" i="1"/>
  <c r="F4981" i="1"/>
  <c r="F4980" i="1"/>
  <c r="F4979" i="1"/>
  <c r="F4978" i="1"/>
  <c r="F4977" i="1"/>
  <c r="F4976" i="1"/>
  <c r="F4975" i="1"/>
  <c r="F4974" i="1"/>
  <c r="F4973" i="1"/>
  <c r="F4972" i="1"/>
  <c r="F4971" i="1"/>
  <c r="F4970" i="1"/>
  <c r="F4969" i="1"/>
  <c r="F4968" i="1"/>
  <c r="F4967" i="1"/>
  <c r="F4966" i="1"/>
  <c r="F4965" i="1"/>
  <c r="F4964" i="1"/>
  <c r="F4963" i="1"/>
  <c r="F4962" i="1"/>
  <c r="F4961" i="1"/>
  <c r="F4960" i="1"/>
  <c r="F4959" i="1"/>
  <c r="F4958" i="1"/>
  <c r="F4957" i="1"/>
  <c r="F4956" i="1"/>
  <c r="F4955" i="1"/>
  <c r="F4954" i="1"/>
  <c r="F4953" i="1"/>
  <c r="F4952" i="1"/>
  <c r="F4951" i="1"/>
  <c r="F4950" i="1"/>
  <c r="F4949" i="1"/>
  <c r="F4948" i="1"/>
  <c r="F4947" i="1"/>
  <c r="F4946" i="1"/>
  <c r="F4945" i="1"/>
  <c r="F4944" i="1"/>
  <c r="F4943" i="1"/>
  <c r="F4942" i="1"/>
  <c r="F4941" i="1"/>
  <c r="F4940" i="1"/>
  <c r="F4939" i="1"/>
  <c r="F4938" i="1"/>
  <c r="F4937" i="1"/>
  <c r="F4936" i="1"/>
  <c r="F4935" i="1"/>
  <c r="F4934" i="1"/>
  <c r="F4933" i="1"/>
  <c r="F4932" i="1"/>
  <c r="F4931" i="1"/>
  <c r="F4930" i="1"/>
  <c r="F4929" i="1"/>
  <c r="F4928" i="1"/>
  <c r="F4927" i="1"/>
  <c r="F4926" i="1"/>
  <c r="F4925" i="1"/>
  <c r="F4924" i="1"/>
  <c r="F4923" i="1"/>
  <c r="F4922" i="1"/>
  <c r="F4921" i="1"/>
  <c r="F4920" i="1"/>
  <c r="F4919" i="1"/>
  <c r="F4918" i="1"/>
  <c r="F4917" i="1"/>
  <c r="F4916" i="1"/>
  <c r="F4915" i="1"/>
  <c r="F4914" i="1"/>
  <c r="F4913" i="1"/>
  <c r="F4912" i="1"/>
  <c r="F4911" i="1"/>
  <c r="F4910" i="1"/>
  <c r="F4909" i="1"/>
  <c r="F4908" i="1"/>
  <c r="F4907" i="1"/>
  <c r="F4906" i="1"/>
  <c r="F4905" i="1"/>
  <c r="F4904" i="1"/>
  <c r="F4903" i="1"/>
  <c r="F4902" i="1"/>
  <c r="F4901" i="1"/>
  <c r="F4900" i="1"/>
  <c r="F4899" i="1"/>
  <c r="F4898" i="1"/>
  <c r="F4897" i="1"/>
  <c r="F4896" i="1"/>
  <c r="F4895" i="1"/>
  <c r="F4894" i="1"/>
  <c r="F4893" i="1"/>
  <c r="F4892" i="1"/>
  <c r="F4891" i="1"/>
  <c r="F4890" i="1"/>
  <c r="F4889" i="1"/>
  <c r="F4888" i="1"/>
  <c r="F4887" i="1"/>
  <c r="F4886" i="1"/>
  <c r="F4885" i="1"/>
  <c r="F4884" i="1"/>
  <c r="F4883" i="1"/>
  <c r="F4882" i="1"/>
  <c r="F4881" i="1"/>
  <c r="F4880" i="1"/>
  <c r="F4879" i="1"/>
  <c r="F4878" i="1"/>
  <c r="F4877" i="1"/>
  <c r="F4876" i="1"/>
  <c r="F4875" i="1"/>
  <c r="F4874" i="1"/>
  <c r="F4873" i="1"/>
  <c r="F4872" i="1"/>
  <c r="F4871" i="1"/>
  <c r="F4870" i="1"/>
  <c r="F4869" i="1"/>
  <c r="F4868" i="1"/>
  <c r="F4867" i="1"/>
  <c r="F4866" i="1"/>
  <c r="F4865" i="1"/>
  <c r="F4864" i="1"/>
  <c r="F4863" i="1"/>
  <c r="F4862" i="1"/>
  <c r="F4861" i="1"/>
  <c r="F4860" i="1"/>
  <c r="F4859" i="1"/>
  <c r="F4858" i="1"/>
  <c r="F4857" i="1"/>
  <c r="F4856" i="1"/>
  <c r="F4855" i="1"/>
  <c r="F4854" i="1"/>
  <c r="F4853" i="1"/>
  <c r="F4852" i="1"/>
  <c r="F4851" i="1"/>
  <c r="F4850" i="1"/>
  <c r="F4849" i="1"/>
  <c r="F4848" i="1"/>
  <c r="F4847" i="1"/>
  <c r="F4846" i="1"/>
  <c r="F4845" i="1"/>
  <c r="F4844" i="1"/>
  <c r="F4843" i="1"/>
  <c r="F4842" i="1"/>
  <c r="F4841" i="1"/>
  <c r="F4840" i="1"/>
  <c r="F4839" i="1"/>
  <c r="F4838" i="1"/>
  <c r="F4837" i="1"/>
  <c r="F4836" i="1"/>
  <c r="F4835" i="1"/>
  <c r="F4834" i="1"/>
  <c r="F4833" i="1"/>
  <c r="F4832" i="1"/>
  <c r="F4831" i="1"/>
  <c r="F4830" i="1"/>
  <c r="F4829" i="1"/>
  <c r="F4828" i="1"/>
  <c r="F4827" i="1"/>
  <c r="F4826" i="1"/>
  <c r="F4825" i="1"/>
  <c r="F4824" i="1"/>
  <c r="F4823" i="1"/>
  <c r="F4822" i="1"/>
  <c r="F4821" i="1"/>
  <c r="F4820" i="1"/>
  <c r="F4819" i="1"/>
  <c r="F4818" i="1"/>
  <c r="F4817" i="1"/>
  <c r="F4816" i="1"/>
  <c r="F4815" i="1"/>
  <c r="F4814" i="1"/>
  <c r="F4813" i="1"/>
  <c r="F4812" i="1"/>
  <c r="F4811" i="1"/>
  <c r="F4810" i="1"/>
  <c r="F4809" i="1"/>
  <c r="F4808" i="1"/>
  <c r="F4807" i="1"/>
  <c r="F4806" i="1"/>
  <c r="F4805" i="1"/>
  <c r="F4804" i="1"/>
  <c r="F4803" i="1"/>
  <c r="F4802" i="1"/>
  <c r="F4801" i="1"/>
  <c r="F4800" i="1"/>
  <c r="F4799" i="1"/>
  <c r="F4798" i="1"/>
  <c r="F4797" i="1"/>
  <c r="F4796" i="1"/>
  <c r="F4795" i="1"/>
  <c r="F4794" i="1"/>
  <c r="F4793" i="1"/>
  <c r="F4792" i="1"/>
  <c r="F4791" i="1"/>
  <c r="F4790" i="1"/>
  <c r="F4789" i="1"/>
  <c r="F4788" i="1"/>
  <c r="F4787" i="1"/>
  <c r="F4786" i="1"/>
  <c r="F4785" i="1"/>
  <c r="F4784" i="1"/>
  <c r="F4783" i="1"/>
  <c r="F4782" i="1"/>
  <c r="F4781" i="1"/>
  <c r="F4780" i="1"/>
  <c r="F4779" i="1"/>
  <c r="F4778" i="1"/>
  <c r="F4777" i="1"/>
  <c r="F4776" i="1"/>
  <c r="F4775" i="1"/>
  <c r="F4774" i="1"/>
  <c r="F4773" i="1"/>
  <c r="F4772" i="1"/>
  <c r="F4771" i="1"/>
  <c r="F4770" i="1"/>
  <c r="F4769" i="1"/>
  <c r="F4768" i="1"/>
  <c r="F4767" i="1"/>
  <c r="F4766" i="1"/>
  <c r="F4765" i="1"/>
  <c r="F4764" i="1"/>
  <c r="F4763" i="1"/>
  <c r="F4762" i="1"/>
  <c r="F4761" i="1"/>
  <c r="F4760" i="1"/>
  <c r="F4759" i="1"/>
  <c r="F4758" i="1"/>
  <c r="F4757" i="1"/>
  <c r="F4756" i="1"/>
  <c r="F4755" i="1"/>
  <c r="F4754" i="1"/>
  <c r="F4753" i="1"/>
  <c r="F4752" i="1"/>
  <c r="F4751" i="1"/>
  <c r="F4750" i="1"/>
  <c r="F4749" i="1"/>
  <c r="F4748" i="1"/>
  <c r="F4747" i="1"/>
  <c r="F4746" i="1"/>
  <c r="F4745" i="1"/>
  <c r="F4744" i="1"/>
  <c r="F4743" i="1"/>
  <c r="F4742" i="1"/>
  <c r="F4741" i="1"/>
  <c r="F4740" i="1"/>
  <c r="F4739" i="1"/>
  <c r="F4738" i="1"/>
  <c r="F4737" i="1"/>
  <c r="F4736" i="1"/>
  <c r="F4735" i="1"/>
  <c r="F4734" i="1"/>
  <c r="F4733" i="1"/>
  <c r="F4732" i="1"/>
  <c r="F4731" i="1"/>
  <c r="F4730" i="1"/>
  <c r="F4729" i="1"/>
  <c r="F4728" i="1"/>
  <c r="F4727" i="1"/>
  <c r="F4726" i="1"/>
  <c r="F4725" i="1"/>
  <c r="F4724" i="1"/>
  <c r="F4723" i="1"/>
  <c r="F4722" i="1"/>
  <c r="F4721" i="1"/>
  <c r="F4720" i="1"/>
  <c r="F4719" i="1"/>
  <c r="F4718" i="1"/>
  <c r="F4717" i="1"/>
  <c r="F4716" i="1"/>
  <c r="F4715" i="1"/>
  <c r="F4714" i="1"/>
  <c r="F4713" i="1"/>
  <c r="F4712" i="1"/>
  <c r="F4711" i="1"/>
  <c r="F4710" i="1"/>
  <c r="F4709" i="1"/>
  <c r="F4708" i="1"/>
  <c r="F4707" i="1"/>
  <c r="F4706" i="1"/>
  <c r="F4705" i="1"/>
  <c r="F4704" i="1"/>
  <c r="F4703" i="1"/>
  <c r="F4702" i="1"/>
  <c r="F4701" i="1"/>
  <c r="F4700" i="1"/>
  <c r="F4699" i="1"/>
  <c r="F4698" i="1"/>
  <c r="F4697" i="1"/>
  <c r="F4696" i="1"/>
  <c r="F4695" i="1"/>
  <c r="F4694" i="1"/>
  <c r="F4693" i="1"/>
  <c r="F4692" i="1"/>
  <c r="F4691" i="1"/>
  <c r="F4690" i="1"/>
  <c r="F4689" i="1"/>
  <c r="F4688" i="1"/>
  <c r="F4687" i="1"/>
  <c r="F4686" i="1"/>
  <c r="F4685" i="1"/>
  <c r="F4684" i="1"/>
  <c r="F4683" i="1"/>
  <c r="F4682" i="1"/>
  <c r="F4681" i="1"/>
  <c r="F4680" i="1"/>
  <c r="F4679" i="1"/>
  <c r="F4678" i="1"/>
  <c r="F4677" i="1"/>
  <c r="F4676" i="1"/>
  <c r="F4675" i="1"/>
  <c r="F4674" i="1"/>
  <c r="F4673" i="1"/>
  <c r="F4672" i="1"/>
  <c r="F4671" i="1"/>
  <c r="F4670" i="1"/>
  <c r="F4669" i="1"/>
  <c r="F4668" i="1"/>
  <c r="F4667" i="1"/>
  <c r="F4666" i="1"/>
  <c r="F4665" i="1"/>
  <c r="F4664" i="1"/>
  <c r="F4663" i="1"/>
  <c r="F4662" i="1"/>
  <c r="F4661" i="1"/>
  <c r="F4660" i="1"/>
  <c r="F4659" i="1"/>
  <c r="F4658" i="1"/>
  <c r="F4657" i="1"/>
  <c r="F4656" i="1"/>
  <c r="F4655" i="1"/>
  <c r="F4654" i="1"/>
  <c r="F4653" i="1"/>
  <c r="F4652" i="1"/>
  <c r="F4651" i="1"/>
  <c r="F4650" i="1"/>
  <c r="F4649" i="1"/>
  <c r="F4648" i="1"/>
  <c r="F4647" i="1"/>
  <c r="F4646" i="1"/>
  <c r="F4645" i="1"/>
  <c r="F4644" i="1"/>
  <c r="F4643" i="1"/>
  <c r="F4642" i="1"/>
  <c r="F4641" i="1"/>
  <c r="F4640" i="1"/>
  <c r="F4639" i="1"/>
  <c r="F4638" i="1"/>
  <c r="F4637" i="1"/>
  <c r="F4636" i="1"/>
  <c r="F4635" i="1"/>
  <c r="F4634" i="1"/>
  <c r="F4633" i="1"/>
  <c r="F4632" i="1"/>
  <c r="F4631" i="1"/>
  <c r="F4630" i="1"/>
  <c r="F4629" i="1"/>
  <c r="F4628" i="1"/>
  <c r="F4627" i="1"/>
  <c r="F4626" i="1"/>
  <c r="F4625" i="1"/>
  <c r="F4624" i="1"/>
  <c r="F4623" i="1"/>
  <c r="F4622" i="1"/>
  <c r="F4621" i="1"/>
  <c r="F4620" i="1"/>
  <c r="F4619" i="1"/>
  <c r="F4618" i="1"/>
  <c r="F4617" i="1"/>
  <c r="F4616" i="1"/>
  <c r="F4615" i="1"/>
  <c r="F4614" i="1"/>
  <c r="F4613" i="1"/>
  <c r="F4612" i="1"/>
  <c r="F4611" i="1"/>
  <c r="F4610" i="1"/>
  <c r="F4609" i="1"/>
  <c r="F4608" i="1"/>
  <c r="F4607" i="1"/>
  <c r="F4606" i="1"/>
  <c r="F4605" i="1"/>
  <c r="F4604" i="1"/>
  <c r="F4603" i="1"/>
  <c r="F4602" i="1"/>
  <c r="F4601" i="1"/>
  <c r="F4600" i="1"/>
  <c r="F4599" i="1"/>
  <c r="F4598" i="1"/>
  <c r="F4597" i="1"/>
  <c r="F4596" i="1"/>
  <c r="F4595" i="1"/>
  <c r="F4594" i="1"/>
  <c r="F4593" i="1"/>
  <c r="F4592" i="1"/>
  <c r="F4591" i="1"/>
  <c r="F4590" i="1"/>
  <c r="F4589" i="1"/>
  <c r="F4588" i="1"/>
  <c r="F4587" i="1"/>
  <c r="F4586" i="1"/>
  <c r="F4585" i="1"/>
  <c r="F4584" i="1"/>
  <c r="F4583" i="1"/>
  <c r="F4582" i="1"/>
  <c r="F4581" i="1"/>
  <c r="F4580" i="1"/>
  <c r="F4579" i="1"/>
  <c r="F4578" i="1"/>
  <c r="F4577" i="1"/>
  <c r="F4576" i="1"/>
  <c r="F4575" i="1"/>
  <c r="F4574" i="1"/>
  <c r="F4573" i="1"/>
  <c r="F4572" i="1"/>
  <c r="F4571" i="1"/>
  <c r="F4570" i="1"/>
  <c r="F4569" i="1"/>
  <c r="F4568" i="1"/>
  <c r="F4567" i="1"/>
  <c r="F4566" i="1"/>
  <c r="F4565" i="1"/>
  <c r="F4564" i="1"/>
  <c r="F4563" i="1"/>
  <c r="F4562" i="1"/>
  <c r="F4561" i="1"/>
  <c r="F4560" i="1"/>
  <c r="F4559" i="1"/>
  <c r="F4558" i="1"/>
  <c r="F4557" i="1"/>
  <c r="F4556" i="1"/>
  <c r="F4555" i="1"/>
  <c r="F4554" i="1"/>
  <c r="F4553" i="1"/>
  <c r="F4552" i="1"/>
  <c r="F4551" i="1"/>
  <c r="F4550" i="1"/>
  <c r="F4549" i="1"/>
  <c r="F4548" i="1"/>
  <c r="F4547" i="1"/>
  <c r="F4546" i="1"/>
  <c r="F4545" i="1"/>
  <c r="F4544" i="1"/>
  <c r="F4543" i="1"/>
  <c r="F4542" i="1"/>
  <c r="F4541" i="1"/>
  <c r="F4540" i="1"/>
  <c r="F4539" i="1"/>
  <c r="F4538" i="1"/>
  <c r="F4537" i="1"/>
  <c r="F4536" i="1"/>
  <c r="F4535" i="1"/>
  <c r="F4534" i="1"/>
  <c r="F4533" i="1"/>
  <c r="F4532" i="1"/>
  <c r="F4531" i="1"/>
  <c r="F4530" i="1"/>
  <c r="F4529" i="1"/>
  <c r="F4528" i="1"/>
  <c r="F4527" i="1"/>
  <c r="F4526" i="1"/>
  <c r="F4525" i="1"/>
  <c r="F4524" i="1"/>
  <c r="F4523" i="1"/>
  <c r="F4522" i="1"/>
  <c r="F4521" i="1"/>
  <c r="F4520" i="1"/>
  <c r="F4519" i="1"/>
  <c r="F4518" i="1"/>
  <c r="F4517" i="1"/>
  <c r="F4516" i="1"/>
  <c r="F4515" i="1"/>
  <c r="F4514" i="1"/>
  <c r="F4513" i="1"/>
  <c r="F4512" i="1"/>
  <c r="F4511" i="1"/>
  <c r="F4510" i="1"/>
  <c r="F4509" i="1"/>
  <c r="F4508" i="1"/>
  <c r="F4507" i="1"/>
  <c r="F4506" i="1"/>
  <c r="F4505" i="1"/>
  <c r="F4504" i="1"/>
  <c r="F4503" i="1"/>
  <c r="F4502" i="1"/>
  <c r="F4501" i="1"/>
  <c r="F4500" i="1"/>
  <c r="F4499" i="1"/>
  <c r="F4498" i="1"/>
  <c r="F4497" i="1"/>
  <c r="F4496" i="1"/>
  <c r="F4495" i="1"/>
  <c r="F4494" i="1"/>
  <c r="F4493" i="1"/>
  <c r="F4492" i="1"/>
  <c r="F4491" i="1"/>
  <c r="F4490" i="1"/>
  <c r="F4489" i="1"/>
  <c r="F4488" i="1"/>
  <c r="F4487" i="1"/>
  <c r="F4486" i="1"/>
  <c r="F4485" i="1"/>
  <c r="F4484" i="1"/>
  <c r="F4483" i="1"/>
  <c r="F4482" i="1"/>
  <c r="F4481" i="1"/>
  <c r="F4480" i="1"/>
  <c r="F4479" i="1"/>
  <c r="F4478" i="1"/>
  <c r="F4477" i="1"/>
  <c r="F4476" i="1"/>
  <c r="F4475" i="1"/>
  <c r="F4474" i="1"/>
  <c r="F4473" i="1"/>
  <c r="F4472" i="1"/>
  <c r="F4471" i="1"/>
  <c r="F4470" i="1"/>
  <c r="F4469" i="1"/>
  <c r="F4468" i="1"/>
  <c r="F4467" i="1"/>
  <c r="F4466" i="1"/>
  <c r="F4465" i="1"/>
  <c r="F4464" i="1"/>
  <c r="F4463" i="1"/>
  <c r="F4462" i="1"/>
  <c r="F4461" i="1"/>
  <c r="F4460" i="1"/>
  <c r="F4459" i="1"/>
  <c r="F4458" i="1"/>
  <c r="F4457" i="1"/>
  <c r="F4456" i="1"/>
  <c r="F4455" i="1"/>
  <c r="F4454" i="1"/>
  <c r="F4453" i="1"/>
  <c r="F4452" i="1"/>
  <c r="F4451" i="1"/>
  <c r="F4450" i="1"/>
  <c r="F4449" i="1"/>
  <c r="F4448" i="1"/>
  <c r="F4447" i="1"/>
  <c r="F4446" i="1"/>
  <c r="F4445" i="1"/>
  <c r="F4444" i="1"/>
  <c r="F4443" i="1"/>
  <c r="F4442" i="1"/>
  <c r="F4441" i="1"/>
  <c r="F4440" i="1"/>
  <c r="F4439" i="1"/>
  <c r="F4438" i="1"/>
  <c r="F4437" i="1"/>
  <c r="F4436" i="1"/>
  <c r="F4435" i="1"/>
  <c r="F4434" i="1"/>
  <c r="F4433" i="1"/>
  <c r="F4432" i="1"/>
  <c r="F4431" i="1"/>
  <c r="F4430" i="1"/>
  <c r="F4429" i="1"/>
  <c r="F4428" i="1"/>
  <c r="F4427" i="1"/>
  <c r="F4426" i="1"/>
  <c r="F4425" i="1"/>
  <c r="F4424" i="1"/>
  <c r="F4423" i="1"/>
  <c r="F4422" i="1"/>
  <c r="F4421" i="1"/>
  <c r="F4420" i="1"/>
  <c r="F4419" i="1"/>
  <c r="F4418" i="1"/>
  <c r="F4417" i="1"/>
  <c r="F4416" i="1"/>
  <c r="F4415" i="1"/>
  <c r="F4414" i="1"/>
  <c r="F4413" i="1"/>
  <c r="F4412" i="1"/>
  <c r="F4411" i="1"/>
  <c r="F4410" i="1"/>
  <c r="F4409" i="1"/>
  <c r="F4408" i="1"/>
  <c r="F4407" i="1"/>
  <c r="F4406" i="1"/>
  <c r="F4405" i="1"/>
  <c r="F4404" i="1"/>
  <c r="F4403" i="1"/>
  <c r="F4402" i="1"/>
  <c r="F4401" i="1"/>
  <c r="F4400" i="1"/>
  <c r="F4399" i="1"/>
  <c r="F4398" i="1"/>
  <c r="F4397" i="1"/>
  <c r="F4396" i="1"/>
  <c r="F4395" i="1"/>
  <c r="F4394" i="1"/>
  <c r="F4393" i="1"/>
  <c r="F4392" i="1"/>
  <c r="F4391" i="1"/>
  <c r="F4390" i="1"/>
  <c r="F4389" i="1"/>
  <c r="F4388" i="1"/>
  <c r="F4387" i="1"/>
  <c r="F4386" i="1"/>
  <c r="F4385" i="1"/>
  <c r="F4384" i="1"/>
  <c r="F4383" i="1"/>
  <c r="F4382" i="1"/>
  <c r="F4381" i="1"/>
  <c r="F4380" i="1"/>
  <c r="F4379" i="1"/>
  <c r="F4378" i="1"/>
  <c r="F4377" i="1"/>
  <c r="F4376" i="1"/>
  <c r="F4375" i="1"/>
  <c r="F4374" i="1"/>
  <c r="F4373" i="1"/>
  <c r="F4372" i="1"/>
  <c r="F4371" i="1"/>
  <c r="F4370" i="1"/>
  <c r="F4369" i="1"/>
  <c r="F4368" i="1"/>
  <c r="F4367" i="1"/>
  <c r="F4366" i="1"/>
  <c r="F4365" i="1"/>
  <c r="F4364" i="1"/>
  <c r="F4363" i="1"/>
  <c r="F4362" i="1"/>
  <c r="F4361" i="1"/>
  <c r="F4360" i="1"/>
  <c r="F4359" i="1"/>
  <c r="F4358" i="1"/>
  <c r="F4357" i="1"/>
  <c r="F4356" i="1"/>
  <c r="F4355" i="1"/>
  <c r="F4354" i="1"/>
  <c r="F4353" i="1"/>
  <c r="F4352" i="1"/>
  <c r="F4351" i="1"/>
  <c r="F4350" i="1"/>
  <c r="F4349" i="1"/>
  <c r="F4348" i="1"/>
  <c r="F4347" i="1"/>
  <c r="F4346" i="1"/>
  <c r="F4345" i="1"/>
  <c r="F4344" i="1"/>
  <c r="F4343" i="1"/>
  <c r="F4342" i="1"/>
  <c r="F4341" i="1"/>
  <c r="F4340" i="1"/>
  <c r="F4339" i="1"/>
  <c r="F4338" i="1"/>
  <c r="F4337" i="1"/>
  <c r="F4336" i="1"/>
  <c r="F4335" i="1"/>
  <c r="F4334" i="1"/>
  <c r="F4333" i="1"/>
  <c r="F4332" i="1"/>
  <c r="F4331" i="1"/>
  <c r="F4330" i="1"/>
  <c r="F4329" i="1"/>
  <c r="F4328" i="1"/>
  <c r="F4327" i="1"/>
  <c r="F4326" i="1"/>
  <c r="F4325" i="1"/>
  <c r="F4324" i="1"/>
  <c r="F4323" i="1"/>
  <c r="F4322" i="1"/>
  <c r="F4321" i="1"/>
  <c r="F4320" i="1"/>
  <c r="F4319" i="1"/>
  <c r="F4318" i="1"/>
  <c r="F4317" i="1"/>
  <c r="F4316" i="1"/>
  <c r="F4315" i="1"/>
  <c r="F4314" i="1"/>
  <c r="F4313" i="1"/>
  <c r="F4312" i="1"/>
  <c r="F4311" i="1"/>
  <c r="F4310" i="1"/>
  <c r="F4309" i="1"/>
  <c r="F4308" i="1"/>
  <c r="F4307" i="1"/>
  <c r="F4306" i="1"/>
  <c r="F4305" i="1"/>
  <c r="F4304" i="1"/>
  <c r="F4303" i="1"/>
  <c r="F4302" i="1"/>
  <c r="F4301" i="1"/>
  <c r="F4300" i="1"/>
  <c r="F4299" i="1"/>
  <c r="F4298" i="1"/>
  <c r="F4297" i="1"/>
  <c r="F4296" i="1"/>
  <c r="F4295" i="1"/>
  <c r="F4294" i="1"/>
  <c r="F4293" i="1"/>
  <c r="F4292" i="1"/>
  <c r="F4291" i="1"/>
  <c r="F4290" i="1"/>
  <c r="F4289" i="1"/>
  <c r="F4288" i="1"/>
  <c r="F4287" i="1"/>
  <c r="F4286" i="1"/>
  <c r="F4285" i="1"/>
  <c r="F4284" i="1"/>
  <c r="F4283" i="1"/>
  <c r="F4282" i="1"/>
  <c r="F4281" i="1"/>
  <c r="F4280" i="1"/>
  <c r="F4279" i="1"/>
  <c r="F4278" i="1"/>
  <c r="F4277" i="1"/>
  <c r="F4276" i="1"/>
  <c r="F4275" i="1"/>
  <c r="F4274" i="1"/>
  <c r="F4273" i="1"/>
  <c r="F4272" i="1"/>
  <c r="F4271" i="1"/>
  <c r="F4270" i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F4034" i="1"/>
  <c r="F3458" i="1" l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L9" i="2"/>
  <c r="M9" i="2"/>
  <c r="K9" i="2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578" i="1" l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U23" i="2"/>
  <c r="U24" i="2"/>
  <c r="U25" i="2"/>
  <c r="U26" i="2"/>
  <c r="U27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K10" i="2" l="1"/>
  <c r="C12" i="2"/>
  <c r="S11" i="2"/>
  <c r="K33" i="2"/>
  <c r="K29" i="2"/>
  <c r="K25" i="2"/>
  <c r="K21" i="2"/>
  <c r="K17" i="2"/>
  <c r="K13" i="2"/>
  <c r="L10" i="2"/>
  <c r="L30" i="2"/>
  <c r="L26" i="2"/>
  <c r="L22" i="2"/>
  <c r="L18" i="2"/>
  <c r="L14" i="2"/>
  <c r="O10" i="2"/>
  <c r="O30" i="2"/>
  <c r="O26" i="2"/>
  <c r="O22" i="2"/>
  <c r="O18" i="2"/>
  <c r="O14" i="2"/>
  <c r="S10" i="2"/>
  <c r="R33" i="2"/>
  <c r="S32" i="2"/>
  <c r="T31" i="2"/>
  <c r="P31" i="2"/>
  <c r="Q30" i="2"/>
  <c r="R29" i="2"/>
  <c r="S28" i="2"/>
  <c r="T27" i="2"/>
  <c r="P27" i="2"/>
  <c r="Q26" i="2"/>
  <c r="R25" i="2"/>
  <c r="S24" i="2"/>
  <c r="T23" i="2"/>
  <c r="P23" i="2"/>
  <c r="Q22" i="2"/>
  <c r="R21" i="2"/>
  <c r="S20" i="2"/>
  <c r="T19" i="2"/>
  <c r="P19" i="2"/>
  <c r="Q18" i="2"/>
  <c r="R17" i="2"/>
  <c r="S16" i="2"/>
  <c r="T15" i="2"/>
  <c r="P15" i="2"/>
  <c r="Q14" i="2"/>
  <c r="R13" i="2"/>
  <c r="S12" i="2"/>
  <c r="T11" i="2"/>
  <c r="P11" i="2"/>
  <c r="K30" i="2"/>
  <c r="K26" i="2"/>
  <c r="K22" i="2"/>
  <c r="K18" i="2"/>
  <c r="K14" i="2"/>
  <c r="L31" i="2"/>
  <c r="L27" i="2"/>
  <c r="L23" i="2"/>
  <c r="L19" i="2"/>
  <c r="L15" i="2"/>
  <c r="L11" i="2"/>
  <c r="O31" i="2"/>
  <c r="O27" i="2"/>
  <c r="O23" i="2"/>
  <c r="O19" i="2"/>
  <c r="O15" i="2"/>
  <c r="O11" i="2"/>
  <c r="R10" i="2"/>
  <c r="S33" i="2"/>
  <c r="T32" i="2"/>
  <c r="P32" i="2"/>
  <c r="Q31" i="2"/>
  <c r="R30" i="2"/>
  <c r="S29" i="2"/>
  <c r="T28" i="2"/>
  <c r="P28" i="2"/>
  <c r="Q27" i="2"/>
  <c r="R26" i="2"/>
  <c r="S25" i="2"/>
  <c r="T24" i="2"/>
  <c r="P24" i="2"/>
  <c r="Q23" i="2"/>
  <c r="R22" i="2"/>
  <c r="S21" i="2"/>
  <c r="T20" i="2"/>
  <c r="P20" i="2"/>
  <c r="Q19" i="2"/>
  <c r="R18" i="2"/>
  <c r="S17" i="2"/>
  <c r="T16" i="2"/>
  <c r="P16" i="2"/>
  <c r="Q15" i="2"/>
  <c r="R14" i="2"/>
  <c r="S13" i="2"/>
  <c r="T12" i="2"/>
  <c r="P12" i="2"/>
  <c r="Q11" i="2"/>
  <c r="K31" i="2"/>
  <c r="K27" i="2"/>
  <c r="K23" i="2"/>
  <c r="K19" i="2"/>
  <c r="K15" i="2"/>
  <c r="K11" i="2"/>
  <c r="L32" i="2"/>
  <c r="L28" i="2"/>
  <c r="L24" i="2"/>
  <c r="L20" i="2"/>
  <c r="L16" i="2"/>
  <c r="L12" i="2"/>
  <c r="O32" i="2"/>
  <c r="O28" i="2"/>
  <c r="O24" i="2"/>
  <c r="O20" i="2"/>
  <c r="O16" i="2"/>
  <c r="O12" i="2"/>
  <c r="Q10" i="2"/>
  <c r="T33" i="2"/>
  <c r="P33" i="2"/>
  <c r="Q32" i="2"/>
  <c r="R31" i="2"/>
  <c r="S30" i="2"/>
  <c r="T29" i="2"/>
  <c r="P29" i="2"/>
  <c r="Q28" i="2"/>
  <c r="R27" i="2"/>
  <c r="S26" i="2"/>
  <c r="T25" i="2"/>
  <c r="P25" i="2"/>
  <c r="Q24" i="2"/>
  <c r="R23" i="2"/>
  <c r="S22" i="2"/>
  <c r="T21" i="2"/>
  <c r="P21" i="2"/>
  <c r="Q20" i="2"/>
  <c r="R19" i="2"/>
  <c r="S18" i="2"/>
  <c r="T17" i="2"/>
  <c r="P17" i="2"/>
  <c r="Q16" i="2"/>
  <c r="R15" i="2"/>
  <c r="S14" i="2"/>
  <c r="T13" i="2"/>
  <c r="P13" i="2"/>
  <c r="Q12" i="2"/>
  <c r="R11" i="2"/>
  <c r="K32" i="2"/>
  <c r="K28" i="2"/>
  <c r="K24" i="2"/>
  <c r="K20" i="2"/>
  <c r="K16" i="2"/>
  <c r="K12" i="2"/>
  <c r="L33" i="2"/>
  <c r="L29" i="2"/>
  <c r="L25" i="2"/>
  <c r="L21" i="2"/>
  <c r="L17" i="2"/>
  <c r="L13" i="2"/>
  <c r="O33" i="2"/>
  <c r="O29" i="2"/>
  <c r="O25" i="2"/>
  <c r="O21" i="2"/>
  <c r="O17" i="2"/>
  <c r="O13" i="2"/>
  <c r="P10" i="2"/>
  <c r="T10" i="2"/>
  <c r="Q33" i="2"/>
  <c r="R32" i="2"/>
  <c r="S31" i="2"/>
  <c r="T30" i="2"/>
  <c r="P30" i="2"/>
  <c r="Q29" i="2"/>
  <c r="R28" i="2"/>
  <c r="S27" i="2"/>
  <c r="T26" i="2"/>
  <c r="P26" i="2"/>
  <c r="Q25" i="2"/>
  <c r="R24" i="2"/>
  <c r="S23" i="2"/>
  <c r="T22" i="2"/>
  <c r="P22" i="2"/>
  <c r="Q21" i="2"/>
  <c r="R20" i="2"/>
  <c r="S19" i="2"/>
  <c r="T18" i="2"/>
  <c r="P18" i="2"/>
  <c r="Q17" i="2"/>
  <c r="R16" i="2"/>
  <c r="S15" i="2"/>
  <c r="T14" i="2"/>
  <c r="P14" i="2"/>
  <c r="Q13" i="2"/>
  <c r="R12" i="2"/>
  <c r="M31" i="2" l="1"/>
  <c r="N31" i="2" s="1"/>
  <c r="M33" i="2"/>
  <c r="N33" i="2" s="1"/>
  <c r="F9" i="2"/>
  <c r="M17" i="2"/>
  <c r="N17" i="2" s="1"/>
  <c r="M16" i="2"/>
  <c r="N16" i="2" s="1"/>
  <c r="M32" i="2"/>
  <c r="N32" i="2" s="1"/>
  <c r="M15" i="2"/>
  <c r="N15" i="2" s="1"/>
  <c r="M13" i="2"/>
  <c r="N13" i="2" s="1"/>
  <c r="M29" i="2"/>
  <c r="N29" i="2" s="1"/>
  <c r="M12" i="2"/>
  <c r="N12" i="2" s="1"/>
  <c r="M28" i="2"/>
  <c r="N28" i="2" s="1"/>
  <c r="M11" i="2"/>
  <c r="N11" i="2" s="1"/>
  <c r="M27" i="2"/>
  <c r="N27" i="2" s="1"/>
  <c r="M18" i="2"/>
  <c r="N18" i="2" s="1"/>
  <c r="M10" i="2"/>
  <c r="N10" i="2" s="1"/>
  <c r="M14" i="2"/>
  <c r="N14" i="2" s="1"/>
  <c r="M30" i="2"/>
  <c r="N30" i="2" s="1"/>
  <c r="M25" i="2"/>
  <c r="N25" i="2" s="1"/>
  <c r="M24" i="2"/>
  <c r="N24" i="2" s="1"/>
  <c r="M23" i="2"/>
  <c r="M26" i="2"/>
  <c r="N26" i="2" s="1"/>
  <c r="M21" i="2"/>
  <c r="N21" i="2" s="1"/>
  <c r="M20" i="2"/>
  <c r="N20" i="2" s="1"/>
  <c r="M19" i="2"/>
  <c r="N19" i="2" s="1"/>
  <c r="M22" i="2"/>
  <c r="N22" i="2" s="1"/>
  <c r="F10" i="2" l="1"/>
  <c r="F11" i="2"/>
  <c r="N23" i="2"/>
</calcChain>
</file>

<file path=xl/sharedStrings.xml><?xml version="1.0" encoding="utf-8"?>
<sst xmlns="http://schemas.openxmlformats.org/spreadsheetml/2006/main" count="24263" uniqueCount="68">
  <si>
    <t>hour</t>
  </si>
  <si>
    <t>TABLE 2:  Event Day Information</t>
  </si>
  <si>
    <t>Event Start</t>
  </si>
  <si>
    <t>Hour Ending</t>
  </si>
  <si>
    <t>Load w/o DR</t>
  </si>
  <si>
    <t>Load w/ DR</t>
  </si>
  <si>
    <t>Impact</t>
  </si>
  <si>
    <t>Event End</t>
  </si>
  <si>
    <t>Avg. Temp</t>
  </si>
  <si>
    <t>Average Temp. for Event Window</t>
  </si>
  <si>
    <t>% Load Reduction for Event Window</t>
  </si>
  <si>
    <t xml:space="preserve"> Load Reduction for Event Window</t>
  </si>
  <si>
    <t>(%)</t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</si>
  <si>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</si>
  <si>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</si>
  <si>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</si>
  <si>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</si>
  <si>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</si>
  <si>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</si>
  <si>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</si>
  <si>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p10</t>
  </si>
  <si>
    <t>p30</t>
  </si>
  <si>
    <t>p50</t>
  </si>
  <si>
    <t>p70</t>
  </si>
  <si>
    <t>p90</t>
  </si>
  <si>
    <t>concat</t>
  </si>
  <si>
    <t>All</t>
  </si>
  <si>
    <t>Cycling Option</t>
  </si>
  <si>
    <t>Average Per Premise</t>
  </si>
  <si>
    <t>Average Per Device</t>
  </si>
  <si>
    <t>Average Per Ton</t>
  </si>
  <si>
    <t>50% Cycling</t>
  </si>
  <si>
    <t>cycle</t>
  </si>
  <si>
    <t>Weather Year</t>
  </si>
  <si>
    <t>Day Type</t>
  </si>
  <si>
    <t>weatheryear</t>
  </si>
  <si>
    <t>1-in-2</t>
  </si>
  <si>
    <t>August Typical Event Day</t>
  </si>
  <si>
    <t>1-in-10</t>
  </si>
  <si>
    <t>type</t>
  </si>
  <si>
    <t>Forecast Enrollment</t>
  </si>
  <si>
    <t>Forecast Year</t>
  </si>
  <si>
    <t>temp</t>
  </si>
  <si>
    <t>Aggregate</t>
  </si>
  <si>
    <t>TABLE 1: Menu Options</t>
  </si>
  <si>
    <t>cntrlkw</t>
  </si>
  <si>
    <t>San Diego Gas and Electric Company</t>
  </si>
  <si>
    <t>daytype2</t>
  </si>
  <si>
    <t>30% Cycling</t>
  </si>
  <si>
    <t>August Monthly System Peak Day</t>
  </si>
  <si>
    <t>July Monthly System Peak Day</t>
  </si>
  <si>
    <t>June Monthly System Peak Day</t>
  </si>
  <si>
    <t>May Monthly System Peak Day</t>
  </si>
  <si>
    <t>October Monthly System Peak Day</t>
  </si>
  <si>
    <t>September Monthly System Peak Day</t>
  </si>
  <si>
    <t>treatkw</t>
  </si>
  <si>
    <t>premid</t>
  </si>
  <si>
    <t>customertype</t>
  </si>
  <si>
    <t>file</t>
  </si>
  <si>
    <t>Non-Residential</t>
  </si>
  <si>
    <t>caiso</t>
  </si>
  <si>
    <t>(°F)</t>
  </si>
  <si>
    <t>2014 Ex Ante Load Impacts - Summer Saver</t>
  </si>
  <si>
    <t>v2</t>
  </si>
  <si>
    <t>took 2010 expost ref out</t>
  </si>
  <si>
    <t>took out outage days in 2011</t>
  </si>
  <si>
    <t>v3</t>
  </si>
  <si>
    <t>changed ex ante weather to KSAN KNKX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</si>
</sst>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\: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/>
      <bottom style="thick">
        <color theme="4" tint="0.399914548173467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15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4" fillId="0" borderId="24" xfId="0" applyFont="1" applyBorder="1"/>
    <xf numFmtId="3" fontId="3" fillId="0" borderId="0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Font="1" applyAlignment="1">
      <alignment horizontal="center" vertical="center"/>
    </xf>
    <xf numFmtId="0" fontId="5" fillId="0" borderId="0" xfId="1" applyNumberFormat="1" applyFont="1" applyFill="1" applyBorder="1" applyAlignment="1">
      <alignment horizontal="center"/>
    </xf>
    <xf numFmtId="0" fontId="0" fillId="0" borderId="0" xfId="0" applyFont="1"/>
    <xf numFmtId="0" fontId="4" fillId="2" borderId="0" xfId="0" applyFont="1" applyFill="1" applyBorder="1"/>
    <xf numFmtId="0" fontId="4" fillId="2" borderId="0" xfId="0" applyFont="1" applyFill="1"/>
    <xf numFmtId="0" fontId="7" fillId="2" borderId="29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0" fontId="9" fillId="0" borderId="0" xfId="3" applyFont="1"/>
    <xf numFmtId="0" fontId="5" fillId="0" borderId="0" xfId="0" applyFont="1"/>
    <xf numFmtId="0" fontId="5" fillId="0" borderId="17" xfId="1" applyNumberFormat="1" applyFont="1" applyFill="1" applyBorder="1" applyAlignment="1">
      <alignment horizontal="center"/>
    </xf>
    <xf numFmtId="18" fontId="5" fillId="0" borderId="4" xfId="0" quotePrefix="1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/>
    </xf>
    <xf numFmtId="14" fontId="5" fillId="0" borderId="19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0" borderId="0" xfId="0" applyNumberFormat="1" applyFont="1"/>
    <xf numFmtId="164" fontId="0" fillId="0" borderId="0" xfId="0" applyNumberFormat="1" applyFont="1"/>
    <xf numFmtId="14" fontId="5" fillId="0" borderId="20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9" fontId="5" fillId="0" borderId="27" xfId="2" applyFont="1" applyBorder="1" applyAlignment="1">
      <alignment horizontal="center"/>
    </xf>
    <xf numFmtId="3" fontId="5" fillId="0" borderId="27" xfId="0" applyNumberFormat="1" applyFont="1" applyBorder="1" applyAlignment="1">
      <alignment horizontal="center"/>
    </xf>
    <xf numFmtId="0" fontId="0" fillId="0" borderId="24" xfId="0" applyFont="1" applyBorder="1"/>
    <xf numFmtId="18" fontId="0" fillId="0" borderId="0" xfId="0" applyNumberFormat="1" applyFont="1"/>
    <xf numFmtId="0" fontId="5" fillId="0" borderId="26" xfId="0" applyNumberFormat="1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3" fontId="0" fillId="0" borderId="27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4" borderId="27" xfId="0" applyFont="1" applyFill="1" applyBorder="1" applyAlignment="1">
      <alignment horizontal="center"/>
    </xf>
    <xf numFmtId="4" fontId="5" fillId="4" borderId="27" xfId="0" applyNumberFormat="1" applyFont="1" applyFill="1" applyBorder="1" applyAlignment="1">
      <alignment horizontal="center"/>
    </xf>
    <xf numFmtId="9" fontId="5" fillId="4" borderId="27" xfId="2" applyFont="1" applyFill="1" applyBorder="1" applyAlignment="1">
      <alignment horizontal="center"/>
    </xf>
    <xf numFmtId="3" fontId="5" fillId="4" borderId="27" xfId="0" applyNumberFormat="1" applyFont="1" applyFill="1" applyBorder="1" applyAlignment="1">
      <alignment horizontal="center"/>
    </xf>
    <xf numFmtId="4" fontId="0" fillId="0" borderId="0" xfId="0" applyNumberFormat="1" applyFont="1"/>
    <xf numFmtId="3" fontId="0" fillId="0" borderId="0" xfId="0" applyNumberFormat="1" applyFont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horizontal="center"/>
    </xf>
    <xf numFmtId="2" fontId="0" fillId="0" borderId="0" xfId="0" applyNumberFormat="1" applyFont="1"/>
    <xf numFmtId="0" fontId="11" fillId="3" borderId="21" xfId="3" applyFont="1" applyFill="1" applyBorder="1" applyAlignment="1">
      <alignment horizontal="center" vertical="center"/>
    </xf>
    <xf numFmtId="0" fontId="11" fillId="3" borderId="28" xfId="3" applyFont="1" applyFill="1" applyBorder="1" applyAlignment="1">
      <alignment horizontal="center" vertical="center"/>
    </xf>
    <xf numFmtId="0" fontId="11" fillId="3" borderId="22" xfId="3" applyFont="1" applyFill="1" applyBorder="1" applyAlignment="1">
      <alignment horizontal="center" vertical="center"/>
    </xf>
    <xf numFmtId="0" fontId="11" fillId="3" borderId="25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Continuous" vertical="center"/>
    </xf>
    <xf numFmtId="0" fontId="11" fillId="3" borderId="3" xfId="3" applyFont="1" applyFill="1" applyBorder="1" applyAlignment="1">
      <alignment horizontal="centerContinuous" vertical="center"/>
    </xf>
    <xf numFmtId="0" fontId="11" fillId="3" borderId="5" xfId="3" applyFont="1" applyFill="1" applyBorder="1" applyAlignment="1">
      <alignment horizontal="centerContinuous" vertical="center"/>
    </xf>
    <xf numFmtId="18" fontId="0" fillId="0" borderId="0" xfId="0" applyNumberFormat="1" applyAlignment="1">
      <alignment horizontal="left" vertical="center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'Ex Ante Impacts'!$O$7</c:f>
              <c:strCache>
                <c:ptCount val="1"/>
                <c:pt idx="0">
                  <c:v>Avg. Temp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val>
            <c:numRef>
              <c:f>'Ex Ante Impacts'!$O$10:$O$33</c:f>
              <c:numCache>
                <c:formatCode>#,##0</c:formatCode>
                <c:ptCount val="24"/>
                <c:pt idx="0">
                  <c:v>71.185199999999995</c:v>
                </c:pt>
                <c:pt idx="1">
                  <c:v>69.788700000000006</c:v>
                </c:pt>
                <c:pt idx="2">
                  <c:v>69.704499999999996</c:v>
                </c:pt>
                <c:pt idx="3">
                  <c:v>69.334100000000007</c:v>
                </c:pt>
                <c:pt idx="4">
                  <c:v>68.055400000000006</c:v>
                </c:pt>
                <c:pt idx="5">
                  <c:v>67.805400000000006</c:v>
                </c:pt>
                <c:pt idx="6">
                  <c:v>68.089100000000002</c:v>
                </c:pt>
                <c:pt idx="7">
                  <c:v>68.334100000000007</c:v>
                </c:pt>
                <c:pt idx="8">
                  <c:v>72.009100000000004</c:v>
                </c:pt>
                <c:pt idx="9">
                  <c:v>76.283199999999994</c:v>
                </c:pt>
                <c:pt idx="10">
                  <c:v>80.196200000000005</c:v>
                </c:pt>
                <c:pt idx="11">
                  <c:v>81.740099999999998</c:v>
                </c:pt>
                <c:pt idx="12">
                  <c:v>82.136399999999995</c:v>
                </c:pt>
                <c:pt idx="13">
                  <c:v>83.020899999999997</c:v>
                </c:pt>
                <c:pt idx="14">
                  <c:v>82.408100000000005</c:v>
                </c:pt>
                <c:pt idx="15">
                  <c:v>82.571299999999994</c:v>
                </c:pt>
                <c:pt idx="16">
                  <c:v>82.417500000000004</c:v>
                </c:pt>
                <c:pt idx="17">
                  <c:v>79.959000000000003</c:v>
                </c:pt>
                <c:pt idx="18">
                  <c:v>76.920599999999993</c:v>
                </c:pt>
                <c:pt idx="19">
                  <c:v>74.454499999999996</c:v>
                </c:pt>
                <c:pt idx="20">
                  <c:v>73.201999999999998</c:v>
                </c:pt>
                <c:pt idx="21">
                  <c:v>71.526700000000005</c:v>
                </c:pt>
                <c:pt idx="22">
                  <c:v>70.512299999999996</c:v>
                </c:pt>
                <c:pt idx="23">
                  <c:v>69.894499999999994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17653888"/>
        <c:axId val="117647616"/>
      </c:barChart>
      <c:lineChart>
        <c:grouping val="standard"/>
        <c:varyColors val="0"/>
        <c:ser>
          <c:idx val="0"/>
          <c:order val="0"/>
          <c:tx>
            <c:strRef>
              <c:f>'Ex Ante Impacts'!$K$7</c:f>
              <c:strCache>
                <c:ptCount val="1"/>
                <c:pt idx="0">
                  <c:v>Load w/ DR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'Ex Ante Impacts'!$K$10:$K$33</c:f>
              <c:numCache>
                <c:formatCode>#,##0.00</c:formatCode>
                <c:ptCount val="24"/>
                <c:pt idx="0">
                  <c:v>3.1843870000000001</c:v>
                </c:pt>
                <c:pt idx="1">
                  <c:v>3.0699869999999998</c:v>
                </c:pt>
                <c:pt idx="2">
                  <c:v>2.9729860000000001</c:v>
                </c:pt>
                <c:pt idx="3">
                  <c:v>2.9468260000000002</c:v>
                </c:pt>
                <c:pt idx="4">
                  <c:v>2.9843739999999999</c:v>
                </c:pt>
                <c:pt idx="5">
                  <c:v>3.2540140000000002</c:v>
                </c:pt>
                <c:pt idx="6">
                  <c:v>3.7022029999999999</c:v>
                </c:pt>
                <c:pt idx="7">
                  <c:v>4.6106480000000003</c:v>
                </c:pt>
                <c:pt idx="8">
                  <c:v>5.9640940000000002</c:v>
                </c:pt>
                <c:pt idx="9">
                  <c:v>7.3301959999999999</c:v>
                </c:pt>
                <c:pt idx="10">
                  <c:v>8.4079689999999996</c:v>
                </c:pt>
                <c:pt idx="11">
                  <c:v>9.0172760000000007</c:v>
                </c:pt>
                <c:pt idx="12">
                  <c:v>9.1929169999999996</c:v>
                </c:pt>
                <c:pt idx="13">
                  <c:v>8.5928100000000001</c:v>
                </c:pt>
                <c:pt idx="14">
                  <c:v>8.5289129999999993</c:v>
                </c:pt>
                <c:pt idx="15">
                  <c:v>8.2810749999999995</c:v>
                </c:pt>
                <c:pt idx="16">
                  <c:v>7.7535449999999999</c:v>
                </c:pt>
                <c:pt idx="17">
                  <c:v>6.9549890000000003</c:v>
                </c:pt>
                <c:pt idx="18">
                  <c:v>6.3481620000000003</c:v>
                </c:pt>
                <c:pt idx="19">
                  <c:v>5.8241969999999998</c:v>
                </c:pt>
                <c:pt idx="20">
                  <c:v>5.2632250000000003</c:v>
                </c:pt>
                <c:pt idx="21">
                  <c:v>4.5568429999999998</c:v>
                </c:pt>
                <c:pt idx="22">
                  <c:v>3.9564279999999998</c:v>
                </c:pt>
                <c:pt idx="23">
                  <c:v>3.5562800000000001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 Ante Impacts'!$L$7</c:f>
              <c:strCache>
                <c:ptCount val="1"/>
                <c:pt idx="0">
                  <c:v>Load w/o DR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'Ex Ante Impacts'!$L$10:$L$33</c:f>
              <c:numCache>
                <c:formatCode>#,##0.00</c:formatCode>
                <c:ptCount val="24"/>
                <c:pt idx="0">
                  <c:v>3.1843880000000002</c:v>
                </c:pt>
                <c:pt idx="1">
                  <c:v>3.0699869999999998</c:v>
                </c:pt>
                <c:pt idx="2">
                  <c:v>2.9729860000000001</c:v>
                </c:pt>
                <c:pt idx="3">
                  <c:v>2.946825</c:v>
                </c:pt>
                <c:pt idx="4">
                  <c:v>2.9843739999999999</c:v>
                </c:pt>
                <c:pt idx="5">
                  <c:v>3.2540140000000002</c:v>
                </c:pt>
                <c:pt idx="6">
                  <c:v>3.7022029999999999</c:v>
                </c:pt>
                <c:pt idx="7">
                  <c:v>4.6106490000000004</c:v>
                </c:pt>
                <c:pt idx="8">
                  <c:v>5.9640940000000002</c:v>
                </c:pt>
                <c:pt idx="9">
                  <c:v>7.3301959999999999</c:v>
                </c:pt>
                <c:pt idx="10">
                  <c:v>8.4079689999999996</c:v>
                </c:pt>
                <c:pt idx="11">
                  <c:v>9.017277</c:v>
                </c:pt>
                <c:pt idx="12">
                  <c:v>9.1929169999999996</c:v>
                </c:pt>
                <c:pt idx="13">
                  <c:v>9.2542390000000001</c:v>
                </c:pt>
                <c:pt idx="14">
                  <c:v>9.2443039999999996</c:v>
                </c:pt>
                <c:pt idx="15">
                  <c:v>8.9847889999999992</c:v>
                </c:pt>
                <c:pt idx="16">
                  <c:v>8.4617640000000005</c:v>
                </c:pt>
                <c:pt idx="17">
                  <c:v>7.438485</c:v>
                </c:pt>
                <c:pt idx="18">
                  <c:v>6.3481620000000003</c:v>
                </c:pt>
                <c:pt idx="19">
                  <c:v>5.8241969999999998</c:v>
                </c:pt>
                <c:pt idx="20">
                  <c:v>5.2632250000000003</c:v>
                </c:pt>
                <c:pt idx="21">
                  <c:v>4.5568429999999998</c:v>
                </c:pt>
                <c:pt idx="22">
                  <c:v>3.9564279999999998</c:v>
                </c:pt>
                <c:pt idx="23">
                  <c:v>3.5562800000000001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70368"/>
        <c:axId val="117645696"/>
      </c:lineChart>
      <c:catAx>
        <c:axId val="11657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7645696"/>
        <c:crosses val="autoZero"/>
        <c:auto val="1"/>
        <c:lblAlgn val="ctr"/>
        <c:lblOffset val="100"/>
        <c:noMultiLvlLbl val="0"/>
      </c:catAx>
      <c:valAx>
        <c:axId val="117645696"/>
        <c:scaling>
          <c:orientation val="minMax"/>
        </c:scaling>
        <c:delete val="0"/>
        <c:axPos val="l"/>
        <c:majorGridlines/>
        <c:title>
          <c:tx>
            <c:strRef>
              <c:f>'Ex Ante Impacts'!$K$9</c:f>
              <c:strCache>
                <c:ptCount val="1"/>
                <c:pt idx="0">
                  <c:v>(kW)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crossAx val="116570368"/>
        <c:crosses val="autoZero"/>
        <c:crossBetween val="between"/>
      </c:valAx>
      <c:valAx>
        <c:axId val="117647616"/>
        <c:scaling>
          <c:orientation val="minMax"/>
          <c:max val="2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(°F)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17653888"/>
        <c:crosses val="max"/>
        <c:crossBetween val="between"/>
        <c:majorUnit val="25"/>
        <c:minorUnit val="5"/>
      </c:valAx>
      <c:catAx>
        <c:axId val="117653888"/>
        <c:scaling>
          <c:orientation val="minMax"/>
        </c:scaling>
        <c:delete val="1"/>
        <c:axPos val="b"/>
        <c:majorTickMark val="out"/>
        <c:minorTickMark val="none"/>
        <c:tickLblPos val="none"/>
        <c:crossAx val="117647616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608136</xdr:colOff>
      <xdr:row>13</xdr:row>
      <xdr:rowOff>11236</xdr:rowOff>
    </xdr:from>
    <xdr:to>
      <xdr:col>8</xdr:col>
      <xdr:colOff>24424</xdr:colOff>
      <xdr:row>39</xdr:row>
      <xdr:rowOff>24424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133350</xdr:colOff>
      <xdr:row>1</xdr:row>
      <xdr:rowOff>66685</xdr:rowOff>
    </xdr:from>
    <xdr:to>
      <xdr:col>18</xdr:col>
      <xdr:colOff>437769</xdr:colOff>
      <xdr:row>2</xdr:row>
      <xdr:rowOff>175746</xdr:rowOff>
    </xdr:to>
    <xdr:pic>
      <xdr:nvPicPr>
        <xdr:cNvPr id="3" name="Pictur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0" y="257185"/>
          <a:ext cx="2270379" cy="4595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8"/>
  <sheetViews>
    <sheetView showGridLines="0" tabSelected="1" zoomScale="85" zoomScaleNormal="85" workbookViewId="0">
      <selection activeCell="K45" sqref="K45"/>
    </sheetView>
  </sheetViews>
  <sheetFormatPr defaultRowHeight="15" x14ac:dyDescent="0.25"/>
  <cols>
    <col min="1" max="1" width="9.140625" style="16"/>
    <col min="2" max="2" width="31.28515625" style="16" bestFit="1" customWidth="1"/>
    <col min="3" max="3" width="34.85546875" style="16" bestFit="1" customWidth="1"/>
    <col min="4" max="4" width="12.28515625" style="16" customWidth="1"/>
    <col min="5" max="5" width="36.85546875" style="16" customWidth="1"/>
    <col min="6" max="6" width="10.42578125" style="16" customWidth="1"/>
    <col min="7" max="7" width="11.42578125" style="16" customWidth="1"/>
    <col min="8" max="8" width="8.42578125" style="16" customWidth="1"/>
    <col min="9" max="10" width="9.140625" style="16"/>
    <col min="11" max="12" width="10.5703125" style="16" customWidth="1"/>
    <col min="13" max="13" width="9.140625" style="16"/>
    <col min="14" max="14" width="8.42578125" style="16" bestFit="1" customWidth="1"/>
    <col min="15" max="15" width="9.140625" style="16"/>
    <col min="16" max="20" width="9.5703125" style="16" bestFit="1" customWidth="1"/>
    <col min="21" max="16384" width="9.140625" style="16"/>
  </cols>
  <sheetData>
    <row r="1" spans="2:23" ht="15.75" thickBot="1" x14ac:dyDescent="0.3">
      <c r="T1" s="17"/>
      <c r="U1" s="17"/>
      <c r="V1" s="18"/>
    </row>
    <row r="2" spans="2:23" ht="27.75" customHeight="1" thickTop="1" x14ac:dyDescent="0.25">
      <c r="B2" s="19" t="s">
        <v>46</v>
      </c>
      <c r="C2" s="20"/>
      <c r="D2" s="20"/>
      <c r="E2" s="20"/>
      <c r="F2" s="20"/>
      <c r="G2" s="20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17"/>
      <c r="U2" s="17"/>
      <c r="V2" s="18"/>
    </row>
    <row r="3" spans="2:23" ht="18" thickBot="1" x14ac:dyDescent="0.3">
      <c r="B3" s="22" t="s">
        <v>62</v>
      </c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17"/>
      <c r="U3" s="17"/>
      <c r="V3" s="18"/>
    </row>
    <row r="4" spans="2:23" ht="15.75" thickTop="1" x14ac:dyDescent="0.25">
      <c r="T4" s="17"/>
      <c r="U4" s="17"/>
      <c r="V4" s="18"/>
    </row>
    <row r="6" spans="2:23" x14ac:dyDescent="0.25">
      <c r="B6" s="25" t="s">
        <v>44</v>
      </c>
      <c r="C6" s="26"/>
      <c r="E6" s="25" t="s">
        <v>1</v>
      </c>
      <c r="F6" s="26"/>
    </row>
    <row r="7" spans="2:23" ht="15" customHeight="1" x14ac:dyDescent="0.25">
      <c r="B7" s="59" t="s">
        <v>41</v>
      </c>
      <c r="C7" s="27">
        <v>2017</v>
      </c>
      <c r="E7" s="64" t="s">
        <v>2</v>
      </c>
      <c r="F7" s="28">
        <v>0.54166666666666663</v>
      </c>
      <c r="J7" s="74" t="s">
        <v>3</v>
      </c>
      <c r="K7" s="77" t="s">
        <v>5</v>
      </c>
      <c r="L7" s="77" t="s">
        <v>4</v>
      </c>
      <c r="M7" s="77" t="s">
        <v>6</v>
      </c>
      <c r="N7" s="77" t="s">
        <v>6</v>
      </c>
      <c r="O7" s="77" t="s">
        <v>8</v>
      </c>
      <c r="P7" s="68" t="s">
        <v>14</v>
      </c>
      <c r="Q7" s="69"/>
      <c r="R7" s="69"/>
      <c r="S7" s="69"/>
      <c r="T7" s="70"/>
    </row>
    <row r="8" spans="2:23" x14ac:dyDescent="0.25">
      <c r="B8" s="60" t="s">
        <v>33</v>
      </c>
      <c r="C8" s="29" t="s">
        <v>38</v>
      </c>
      <c r="E8" s="65" t="s">
        <v>7</v>
      </c>
      <c r="F8" s="28">
        <v>0.75</v>
      </c>
      <c r="J8" s="75"/>
      <c r="K8" s="78"/>
      <c r="L8" s="78"/>
      <c r="M8" s="78"/>
      <c r="N8" s="78"/>
      <c r="O8" s="78"/>
      <c r="P8" s="71"/>
      <c r="Q8" s="72"/>
      <c r="R8" s="72"/>
      <c r="S8" s="72"/>
      <c r="T8" s="73"/>
    </row>
    <row r="9" spans="2:23" x14ac:dyDescent="0.25">
      <c r="B9" s="61" t="s">
        <v>34</v>
      </c>
      <c r="C9" s="30" t="s">
        <v>53</v>
      </c>
      <c r="E9" s="65" t="s">
        <v>9</v>
      </c>
      <c r="F9" s="31">
        <f>AVERAGE(O23:O27)</f>
        <v>82.075360000000003</v>
      </c>
      <c r="J9" s="76"/>
      <c r="K9" s="32" t="str">
        <f>IF($C$10="Aggregate", "(MW)", "(kW)")</f>
        <v>(kW)</v>
      </c>
      <c r="L9" s="32" t="str">
        <f t="shared" ref="L9:M9" si="0">IF($C$10="Aggregate", "(MW)", "(kW)")</f>
        <v>(kW)</v>
      </c>
      <c r="M9" s="32" t="str">
        <f t="shared" si="0"/>
        <v>(kW)</v>
      </c>
      <c r="N9" s="32" t="s">
        <v>12</v>
      </c>
      <c r="O9" s="32" t="s">
        <v>61</v>
      </c>
      <c r="P9" s="32" t="s">
        <v>15</v>
      </c>
      <c r="Q9" s="32" t="s">
        <v>16</v>
      </c>
      <c r="R9" s="32" t="s">
        <v>17</v>
      </c>
      <c r="S9" s="32" t="s">
        <v>18</v>
      </c>
      <c r="T9" s="33" t="s">
        <v>19</v>
      </c>
      <c r="V9" s="34"/>
      <c r="W9" s="35"/>
    </row>
    <row r="10" spans="2:23" x14ac:dyDescent="0.25">
      <c r="B10" s="61" t="s">
        <v>13</v>
      </c>
      <c r="C10" s="36" t="s">
        <v>28</v>
      </c>
      <c r="E10" s="65" t="s">
        <v>11</v>
      </c>
      <c r="F10" s="37">
        <f>AVERAGE(M23:M27)</f>
        <v>0.65444980000000008</v>
      </c>
      <c r="J10" s="38">
        <v>1</v>
      </c>
      <c r="K10" s="39">
        <f>VLOOKUP(CONCATENATE($C$10,$C$8,$C$9,$C$11,$J10),data,2,FALSE)</f>
        <v>3.1843870000000001</v>
      </c>
      <c r="L10" s="39">
        <f t="shared" ref="L10:L33" si="1">VLOOKUP(CONCATENATE($C$10,$C$8,$C$9,$C$11,$J10),data,3,FALSE)</f>
        <v>3.1843880000000002</v>
      </c>
      <c r="M10" s="39">
        <f>(K10-L10)*-1</f>
        <v>1.000000000139778E-6</v>
      </c>
      <c r="N10" s="40">
        <f>M10/L10</f>
        <v>3.1403208407385593E-7</v>
      </c>
      <c r="O10" s="41">
        <f t="shared" ref="O10:O33" si="2">VLOOKUP(CONCATENATE($C$10,$C$8,$C$9,$C$11,$J10),data,4,FALSE)</f>
        <v>71.185199999999995</v>
      </c>
      <c r="P10" s="39">
        <f t="shared" ref="P10:P33" si="3">VLOOKUP(CONCATENATE($C$10,$C$8,$C$9,$C$11,$J10),data,5,FALSE)</f>
        <v>0</v>
      </c>
      <c r="Q10" s="39">
        <f t="shared" ref="Q10:Q33" si="4">VLOOKUP(CONCATENATE($C$10,$C$8,$C$9,$C$11,$J10),data,6,FALSE)</f>
        <v>0</v>
      </c>
      <c r="R10" s="39">
        <f t="shared" ref="R10:R33" si="5">VLOOKUP(CONCATENATE($C$10,$C$8,$C$9,$C$11,$J10),data,7,FALSE)</f>
        <v>0</v>
      </c>
      <c r="S10" s="39">
        <f t="shared" ref="S10:S33" si="6">VLOOKUP(CONCATENATE($C$10,$C$8,$C$9,$C$11,$J10),data,8,FALSE)</f>
        <v>0</v>
      </c>
      <c r="T10" s="39">
        <f t="shared" ref="T10:T33" si="7">VLOOKUP(CONCATENATE($C$10,$C$8,$C$9,$C$11,$J10),data,9,FALSE)</f>
        <v>0</v>
      </c>
      <c r="U10" s="42"/>
      <c r="W10" s="43"/>
    </row>
    <row r="11" spans="2:23" x14ac:dyDescent="0.25">
      <c r="B11" s="62" t="s">
        <v>27</v>
      </c>
      <c r="C11" s="44" t="s">
        <v>26</v>
      </c>
      <c r="E11" s="66" t="s">
        <v>10</v>
      </c>
      <c r="F11" s="45">
        <f>AVERAGE(M23:M27)/AVERAGE(L23:L27)</f>
        <v>7.5425977399145555E-2</v>
      </c>
      <c r="J11" s="38">
        <v>2</v>
      </c>
      <c r="K11" s="39">
        <f t="shared" ref="K11:K33" si="8">VLOOKUP(CONCATENATE($C$10,$C$8,$C$9,$C$11,$J11),data,2,FALSE)</f>
        <v>3.0699869999999998</v>
      </c>
      <c r="L11" s="39">
        <f t="shared" si="1"/>
        <v>3.0699869999999998</v>
      </c>
      <c r="M11" s="39">
        <f t="shared" ref="M11:M33" si="9">(K11-L11)*-1</f>
        <v>0</v>
      </c>
      <c r="N11" s="40">
        <f t="shared" ref="N11:N33" si="10">M11/L11</f>
        <v>0</v>
      </c>
      <c r="O11" s="41">
        <f t="shared" si="2"/>
        <v>69.788700000000006</v>
      </c>
      <c r="P11" s="39">
        <f t="shared" si="3"/>
        <v>0</v>
      </c>
      <c r="Q11" s="39">
        <f t="shared" si="4"/>
        <v>0</v>
      </c>
      <c r="R11" s="39">
        <f t="shared" si="5"/>
        <v>0</v>
      </c>
      <c r="S11" s="39">
        <f t="shared" si="6"/>
        <v>0</v>
      </c>
      <c r="T11" s="39">
        <f t="shared" si="7"/>
        <v>0</v>
      </c>
      <c r="U11" s="42"/>
    </row>
    <row r="12" spans="2:23" x14ac:dyDescent="0.25">
      <c r="B12" s="63" t="s">
        <v>40</v>
      </c>
      <c r="C12" s="46">
        <f>VLOOKUP(CONCATENATE($C$10,$C$8,$C$9,$C$11,$J10),data,10,FALSE)</f>
        <v>4789</v>
      </c>
      <c r="J12" s="38">
        <v>3</v>
      </c>
      <c r="K12" s="39">
        <f t="shared" si="8"/>
        <v>2.9729860000000001</v>
      </c>
      <c r="L12" s="39">
        <f t="shared" si="1"/>
        <v>2.9729860000000001</v>
      </c>
      <c r="M12" s="39">
        <f t="shared" si="9"/>
        <v>0</v>
      </c>
      <c r="N12" s="40">
        <f t="shared" si="10"/>
        <v>0</v>
      </c>
      <c r="O12" s="41">
        <f t="shared" si="2"/>
        <v>69.704499999999996</v>
      </c>
      <c r="P12" s="39">
        <f t="shared" si="3"/>
        <v>0</v>
      </c>
      <c r="Q12" s="39">
        <f t="shared" si="4"/>
        <v>0</v>
      </c>
      <c r="R12" s="39">
        <f t="shared" si="5"/>
        <v>0</v>
      </c>
      <c r="S12" s="39">
        <f t="shared" si="6"/>
        <v>0</v>
      </c>
      <c r="T12" s="39">
        <f t="shared" si="7"/>
        <v>0</v>
      </c>
      <c r="U12" s="42"/>
    </row>
    <row r="13" spans="2:23" x14ac:dyDescent="0.25">
      <c r="B13" s="47"/>
      <c r="J13" s="38">
        <v>4</v>
      </c>
      <c r="K13" s="39">
        <f t="shared" si="8"/>
        <v>2.9468260000000002</v>
      </c>
      <c r="L13" s="39">
        <f t="shared" si="1"/>
        <v>2.946825</v>
      </c>
      <c r="M13" s="39">
        <f t="shared" si="9"/>
        <v>-1.000000000139778E-6</v>
      </c>
      <c r="N13" s="40">
        <f t="shared" si="10"/>
        <v>-3.3934828167257231E-7</v>
      </c>
      <c r="O13" s="41">
        <f t="shared" si="2"/>
        <v>69.334100000000007</v>
      </c>
      <c r="P13" s="39">
        <f t="shared" si="3"/>
        <v>0</v>
      </c>
      <c r="Q13" s="39">
        <f t="shared" si="4"/>
        <v>0</v>
      </c>
      <c r="R13" s="39">
        <f t="shared" si="5"/>
        <v>0</v>
      </c>
      <c r="S13" s="39">
        <f t="shared" si="6"/>
        <v>0</v>
      </c>
      <c r="T13" s="39">
        <f t="shared" si="7"/>
        <v>0</v>
      </c>
      <c r="U13" s="42"/>
    </row>
    <row r="14" spans="2:23" x14ac:dyDescent="0.25">
      <c r="B14" s="47"/>
      <c r="J14" s="38">
        <v>5</v>
      </c>
      <c r="K14" s="39">
        <f t="shared" si="8"/>
        <v>2.9843739999999999</v>
      </c>
      <c r="L14" s="39">
        <f t="shared" si="1"/>
        <v>2.9843739999999999</v>
      </c>
      <c r="M14" s="39">
        <f t="shared" si="9"/>
        <v>0</v>
      </c>
      <c r="N14" s="40">
        <f t="shared" si="10"/>
        <v>0</v>
      </c>
      <c r="O14" s="41">
        <f t="shared" si="2"/>
        <v>68.055400000000006</v>
      </c>
      <c r="P14" s="39">
        <f t="shared" si="3"/>
        <v>0</v>
      </c>
      <c r="Q14" s="39">
        <f t="shared" si="4"/>
        <v>0</v>
      </c>
      <c r="R14" s="39">
        <f t="shared" si="5"/>
        <v>0</v>
      </c>
      <c r="S14" s="39">
        <f t="shared" si="6"/>
        <v>0</v>
      </c>
      <c r="T14" s="39">
        <f t="shared" si="7"/>
        <v>0</v>
      </c>
      <c r="U14" s="42"/>
    </row>
    <row r="15" spans="2:23" x14ac:dyDescent="0.25">
      <c r="B15" s="47"/>
      <c r="J15" s="38">
        <v>6</v>
      </c>
      <c r="K15" s="39">
        <f t="shared" si="8"/>
        <v>3.2540140000000002</v>
      </c>
      <c r="L15" s="39">
        <f t="shared" si="1"/>
        <v>3.2540140000000002</v>
      </c>
      <c r="M15" s="39">
        <f t="shared" si="9"/>
        <v>0</v>
      </c>
      <c r="N15" s="40">
        <f t="shared" si="10"/>
        <v>0</v>
      </c>
      <c r="O15" s="41">
        <f t="shared" si="2"/>
        <v>67.805400000000006</v>
      </c>
      <c r="P15" s="39">
        <f t="shared" si="3"/>
        <v>0</v>
      </c>
      <c r="Q15" s="39">
        <f t="shared" si="4"/>
        <v>0</v>
      </c>
      <c r="R15" s="39">
        <f t="shared" si="5"/>
        <v>0</v>
      </c>
      <c r="S15" s="39">
        <f t="shared" si="6"/>
        <v>0</v>
      </c>
      <c r="T15" s="39">
        <f t="shared" si="7"/>
        <v>0</v>
      </c>
      <c r="U15" s="42"/>
    </row>
    <row r="16" spans="2:23" x14ac:dyDescent="0.25">
      <c r="J16" s="38">
        <v>7</v>
      </c>
      <c r="K16" s="39">
        <f t="shared" si="8"/>
        <v>3.7022029999999999</v>
      </c>
      <c r="L16" s="39">
        <f t="shared" si="1"/>
        <v>3.7022029999999999</v>
      </c>
      <c r="M16" s="39">
        <f t="shared" si="9"/>
        <v>0</v>
      </c>
      <c r="N16" s="40">
        <f t="shared" si="10"/>
        <v>0</v>
      </c>
      <c r="O16" s="41">
        <f t="shared" si="2"/>
        <v>68.089100000000002</v>
      </c>
      <c r="P16" s="39">
        <f t="shared" si="3"/>
        <v>0</v>
      </c>
      <c r="Q16" s="39">
        <f t="shared" si="4"/>
        <v>0</v>
      </c>
      <c r="R16" s="39">
        <f t="shared" si="5"/>
        <v>0</v>
      </c>
      <c r="S16" s="39">
        <f t="shared" si="6"/>
        <v>0</v>
      </c>
      <c r="T16" s="39">
        <f t="shared" si="7"/>
        <v>0</v>
      </c>
      <c r="U16" s="42"/>
    </row>
    <row r="17" spans="10:23" x14ac:dyDescent="0.25">
      <c r="J17" s="38">
        <v>8</v>
      </c>
      <c r="K17" s="39">
        <f t="shared" si="8"/>
        <v>4.6106480000000003</v>
      </c>
      <c r="L17" s="39">
        <f t="shared" si="1"/>
        <v>4.6106490000000004</v>
      </c>
      <c r="M17" s="39">
        <f t="shared" si="9"/>
        <v>1.000000000139778E-6</v>
      </c>
      <c r="N17" s="40">
        <f t="shared" si="10"/>
        <v>2.1688920586663134E-7</v>
      </c>
      <c r="O17" s="41">
        <f t="shared" si="2"/>
        <v>68.334100000000007</v>
      </c>
      <c r="P17" s="39">
        <f t="shared" si="3"/>
        <v>0</v>
      </c>
      <c r="Q17" s="39">
        <f t="shared" si="4"/>
        <v>0</v>
      </c>
      <c r="R17" s="39">
        <f t="shared" si="5"/>
        <v>0</v>
      </c>
      <c r="S17" s="39">
        <f t="shared" si="6"/>
        <v>0</v>
      </c>
      <c r="T17" s="39">
        <f t="shared" si="7"/>
        <v>0</v>
      </c>
      <c r="U17" s="42"/>
    </row>
    <row r="18" spans="10:23" x14ac:dyDescent="0.25">
      <c r="J18" s="38">
        <v>9</v>
      </c>
      <c r="K18" s="39">
        <f t="shared" si="8"/>
        <v>5.9640940000000002</v>
      </c>
      <c r="L18" s="39">
        <f t="shared" si="1"/>
        <v>5.9640940000000002</v>
      </c>
      <c r="M18" s="39">
        <f t="shared" si="9"/>
        <v>0</v>
      </c>
      <c r="N18" s="40">
        <f t="shared" si="10"/>
        <v>0</v>
      </c>
      <c r="O18" s="41">
        <f t="shared" si="2"/>
        <v>72.009100000000004</v>
      </c>
      <c r="P18" s="39">
        <f t="shared" si="3"/>
        <v>0</v>
      </c>
      <c r="Q18" s="39">
        <f t="shared" si="4"/>
        <v>0</v>
      </c>
      <c r="R18" s="39">
        <f t="shared" si="5"/>
        <v>0</v>
      </c>
      <c r="S18" s="39">
        <f t="shared" si="6"/>
        <v>0</v>
      </c>
      <c r="T18" s="39">
        <f t="shared" si="7"/>
        <v>0</v>
      </c>
      <c r="U18" s="42"/>
    </row>
    <row r="19" spans="10:23" x14ac:dyDescent="0.25">
      <c r="J19" s="38">
        <v>10</v>
      </c>
      <c r="K19" s="39">
        <f t="shared" si="8"/>
        <v>7.3301959999999999</v>
      </c>
      <c r="L19" s="39">
        <f t="shared" si="1"/>
        <v>7.3301959999999999</v>
      </c>
      <c r="M19" s="39">
        <f t="shared" si="9"/>
        <v>0</v>
      </c>
      <c r="N19" s="40">
        <f t="shared" si="10"/>
        <v>0</v>
      </c>
      <c r="O19" s="41">
        <f t="shared" si="2"/>
        <v>76.283199999999994</v>
      </c>
      <c r="P19" s="39">
        <f t="shared" si="3"/>
        <v>0</v>
      </c>
      <c r="Q19" s="39">
        <f t="shared" si="4"/>
        <v>0</v>
      </c>
      <c r="R19" s="39">
        <f t="shared" si="5"/>
        <v>0</v>
      </c>
      <c r="S19" s="39">
        <f t="shared" si="6"/>
        <v>0</v>
      </c>
      <c r="T19" s="39">
        <f t="shared" si="7"/>
        <v>0</v>
      </c>
      <c r="U19" s="42"/>
    </row>
    <row r="20" spans="10:23" x14ac:dyDescent="0.25">
      <c r="J20" s="38">
        <v>11</v>
      </c>
      <c r="K20" s="39">
        <f t="shared" si="8"/>
        <v>8.4079689999999996</v>
      </c>
      <c r="L20" s="39">
        <f t="shared" si="1"/>
        <v>8.4079689999999996</v>
      </c>
      <c r="M20" s="39">
        <f t="shared" si="9"/>
        <v>0</v>
      </c>
      <c r="N20" s="40">
        <f t="shared" si="10"/>
        <v>0</v>
      </c>
      <c r="O20" s="41">
        <f t="shared" si="2"/>
        <v>80.196200000000005</v>
      </c>
      <c r="P20" s="39">
        <f t="shared" si="3"/>
        <v>0</v>
      </c>
      <c r="Q20" s="39">
        <f t="shared" si="4"/>
        <v>0</v>
      </c>
      <c r="R20" s="39">
        <f t="shared" si="5"/>
        <v>0</v>
      </c>
      <c r="S20" s="39">
        <f t="shared" si="6"/>
        <v>0</v>
      </c>
      <c r="T20" s="39">
        <f t="shared" si="7"/>
        <v>0</v>
      </c>
      <c r="U20" s="42"/>
    </row>
    <row r="21" spans="10:23" x14ac:dyDescent="0.25">
      <c r="J21" s="38">
        <v>12</v>
      </c>
      <c r="K21" s="39">
        <f t="shared" si="8"/>
        <v>9.0172760000000007</v>
      </c>
      <c r="L21" s="39">
        <f t="shared" si="1"/>
        <v>9.017277</v>
      </c>
      <c r="M21" s="39">
        <f t="shared" si="9"/>
        <v>9.9999999925159955E-7</v>
      </c>
      <c r="N21" s="40">
        <f t="shared" si="10"/>
        <v>1.108982234050922E-7</v>
      </c>
      <c r="O21" s="41">
        <f t="shared" si="2"/>
        <v>81.740099999999998</v>
      </c>
      <c r="P21" s="39">
        <f t="shared" si="3"/>
        <v>0</v>
      </c>
      <c r="Q21" s="39">
        <f t="shared" si="4"/>
        <v>0</v>
      </c>
      <c r="R21" s="39">
        <f t="shared" si="5"/>
        <v>0</v>
      </c>
      <c r="S21" s="39">
        <f t="shared" si="6"/>
        <v>0</v>
      </c>
      <c r="T21" s="39">
        <f t="shared" si="7"/>
        <v>0</v>
      </c>
      <c r="U21" s="42"/>
    </row>
    <row r="22" spans="10:23" x14ac:dyDescent="0.25">
      <c r="J22" s="38">
        <v>13</v>
      </c>
      <c r="K22" s="39">
        <f t="shared" si="8"/>
        <v>9.1929169999999996</v>
      </c>
      <c r="L22" s="39">
        <f t="shared" si="1"/>
        <v>9.1929169999999996</v>
      </c>
      <c r="M22" s="39">
        <f t="shared" si="9"/>
        <v>0</v>
      </c>
      <c r="N22" s="40">
        <f t="shared" si="10"/>
        <v>0</v>
      </c>
      <c r="O22" s="41">
        <f t="shared" si="2"/>
        <v>82.136399999999995</v>
      </c>
      <c r="P22" s="39">
        <f t="shared" si="3"/>
        <v>0</v>
      </c>
      <c r="Q22" s="39">
        <f t="shared" si="4"/>
        <v>0</v>
      </c>
      <c r="R22" s="39">
        <f t="shared" si="5"/>
        <v>0</v>
      </c>
      <c r="S22" s="39">
        <f t="shared" si="6"/>
        <v>0</v>
      </c>
      <c r="T22" s="39">
        <f t="shared" si="7"/>
        <v>0</v>
      </c>
      <c r="U22" s="11"/>
    </row>
    <row r="23" spans="10:23" x14ac:dyDescent="0.25">
      <c r="J23" s="48">
        <v>14</v>
      </c>
      <c r="K23" s="49">
        <f t="shared" si="8"/>
        <v>8.5928100000000001</v>
      </c>
      <c r="L23" s="49">
        <f t="shared" si="1"/>
        <v>9.2542390000000001</v>
      </c>
      <c r="M23" s="49">
        <f t="shared" si="9"/>
        <v>0.66142900000000004</v>
      </c>
      <c r="N23" s="50">
        <f t="shared" si="10"/>
        <v>7.1473083848385591E-2</v>
      </c>
      <c r="O23" s="51">
        <f t="shared" si="2"/>
        <v>83.020899999999997</v>
      </c>
      <c r="P23" s="49">
        <f t="shared" si="3"/>
        <v>-1.2953399999999999</v>
      </c>
      <c r="Q23" s="49">
        <f t="shared" si="4"/>
        <v>-0.13926520000000001</v>
      </c>
      <c r="R23" s="49">
        <f t="shared" si="5"/>
        <v>0.66142889999999999</v>
      </c>
      <c r="S23" s="49">
        <f t="shared" si="6"/>
        <v>1.4621230000000001</v>
      </c>
      <c r="T23" s="49">
        <f t="shared" si="7"/>
        <v>2.618198</v>
      </c>
      <c r="U23" s="11">
        <f>Criteria!I3</f>
        <v>0</v>
      </c>
    </row>
    <row r="24" spans="10:23" x14ac:dyDescent="0.25">
      <c r="J24" s="48">
        <v>15</v>
      </c>
      <c r="K24" s="49">
        <f t="shared" si="8"/>
        <v>8.5289129999999993</v>
      </c>
      <c r="L24" s="49">
        <f t="shared" si="1"/>
        <v>9.2443039999999996</v>
      </c>
      <c r="M24" s="49">
        <f t="shared" si="9"/>
        <v>0.71539100000000033</v>
      </c>
      <c r="N24" s="50">
        <f t="shared" si="10"/>
        <v>7.7387221363555372E-2</v>
      </c>
      <c r="O24" s="51">
        <f t="shared" si="2"/>
        <v>82.408100000000005</v>
      </c>
      <c r="P24" s="49">
        <f t="shared" si="3"/>
        <v>-1.399875</v>
      </c>
      <c r="Q24" s="49">
        <f t="shared" si="4"/>
        <v>-0.15015829999999999</v>
      </c>
      <c r="R24" s="49">
        <f t="shared" si="5"/>
        <v>0.71539160000000002</v>
      </c>
      <c r="S24" s="49">
        <f t="shared" si="6"/>
        <v>1.5809420000000001</v>
      </c>
      <c r="T24" s="49">
        <f t="shared" si="7"/>
        <v>2.8306580000000001</v>
      </c>
      <c r="U24" s="11">
        <f>Criteria!I4</f>
        <v>0</v>
      </c>
      <c r="V24" s="52"/>
      <c r="W24" s="53"/>
    </row>
    <row r="25" spans="10:23" x14ac:dyDescent="0.25">
      <c r="J25" s="48">
        <v>16</v>
      </c>
      <c r="K25" s="49">
        <f t="shared" si="8"/>
        <v>8.2810749999999995</v>
      </c>
      <c r="L25" s="49">
        <f t="shared" si="1"/>
        <v>8.9847889999999992</v>
      </c>
      <c r="M25" s="49">
        <f t="shared" si="9"/>
        <v>0.70371399999999973</v>
      </c>
      <c r="N25" s="50">
        <f t="shared" si="10"/>
        <v>7.8322818710600747E-2</v>
      </c>
      <c r="O25" s="51">
        <f t="shared" si="2"/>
        <v>82.571299999999994</v>
      </c>
      <c r="P25" s="49">
        <f t="shared" si="3"/>
        <v>-1.378706</v>
      </c>
      <c r="Q25" s="49">
        <f t="shared" si="4"/>
        <v>-0.14839550000000001</v>
      </c>
      <c r="R25" s="49">
        <f t="shared" si="5"/>
        <v>0.70371410000000001</v>
      </c>
      <c r="S25" s="49">
        <f t="shared" si="6"/>
        <v>1.5558240000000001</v>
      </c>
      <c r="T25" s="49">
        <f t="shared" si="7"/>
        <v>2.7861349999999998</v>
      </c>
      <c r="U25" s="11">
        <f>Criteria!I5</f>
        <v>0</v>
      </c>
    </row>
    <row r="26" spans="10:23" x14ac:dyDescent="0.25">
      <c r="J26" s="48">
        <v>17</v>
      </c>
      <c r="K26" s="49">
        <f t="shared" si="8"/>
        <v>7.7535449999999999</v>
      </c>
      <c r="L26" s="49">
        <f t="shared" si="1"/>
        <v>8.4617640000000005</v>
      </c>
      <c r="M26" s="49">
        <f t="shared" si="9"/>
        <v>0.7082190000000006</v>
      </c>
      <c r="N26" s="50">
        <f t="shared" si="10"/>
        <v>8.3696378201991994E-2</v>
      </c>
      <c r="O26" s="51">
        <f t="shared" si="2"/>
        <v>82.417500000000004</v>
      </c>
      <c r="P26" s="49">
        <f t="shared" si="3"/>
        <v>-1.3898520000000001</v>
      </c>
      <c r="Q26" s="49">
        <f t="shared" si="4"/>
        <v>-0.15029490000000001</v>
      </c>
      <c r="R26" s="49">
        <f t="shared" si="5"/>
        <v>0.70821829999999997</v>
      </c>
      <c r="S26" s="49">
        <f t="shared" si="6"/>
        <v>1.566732</v>
      </c>
      <c r="T26" s="49">
        <f t="shared" si="7"/>
        <v>2.8062879999999999</v>
      </c>
      <c r="U26" s="11">
        <f>Criteria!I6</f>
        <v>0</v>
      </c>
    </row>
    <row r="27" spans="10:23" x14ac:dyDescent="0.25">
      <c r="J27" s="48">
        <v>18</v>
      </c>
      <c r="K27" s="49">
        <f t="shared" si="8"/>
        <v>6.9549890000000003</v>
      </c>
      <c r="L27" s="49">
        <f t="shared" si="1"/>
        <v>7.438485</v>
      </c>
      <c r="M27" s="49">
        <f t="shared" si="9"/>
        <v>0.4834959999999997</v>
      </c>
      <c r="N27" s="50">
        <f t="shared" si="10"/>
        <v>6.4999257241225822E-2</v>
      </c>
      <c r="O27" s="51">
        <f t="shared" si="2"/>
        <v>79.959000000000003</v>
      </c>
      <c r="P27" s="49">
        <f t="shared" si="3"/>
        <v>-0.94564800000000004</v>
      </c>
      <c r="Q27" s="49">
        <f t="shared" si="4"/>
        <v>-0.101298</v>
      </c>
      <c r="R27" s="49">
        <f t="shared" si="5"/>
        <v>0.48349629999999999</v>
      </c>
      <c r="S27" s="49">
        <f t="shared" si="6"/>
        <v>1.0682910000000001</v>
      </c>
      <c r="T27" s="49">
        <f t="shared" si="7"/>
        <v>1.912641</v>
      </c>
      <c r="U27" s="11">
        <f>Criteria!I7</f>
        <v>0</v>
      </c>
    </row>
    <row r="28" spans="10:23" x14ac:dyDescent="0.25">
      <c r="J28" s="38">
        <v>19</v>
      </c>
      <c r="K28" s="39">
        <f t="shared" si="8"/>
        <v>6.3481620000000003</v>
      </c>
      <c r="L28" s="39">
        <f t="shared" si="1"/>
        <v>6.3481620000000003</v>
      </c>
      <c r="M28" s="39">
        <f t="shared" si="9"/>
        <v>0</v>
      </c>
      <c r="N28" s="40">
        <f t="shared" si="10"/>
        <v>0</v>
      </c>
      <c r="O28" s="41">
        <f t="shared" si="2"/>
        <v>76.920599999999993</v>
      </c>
      <c r="P28" s="39">
        <f t="shared" si="3"/>
        <v>0</v>
      </c>
      <c r="Q28" s="39">
        <f t="shared" si="4"/>
        <v>0</v>
      </c>
      <c r="R28" s="39">
        <f t="shared" si="5"/>
        <v>0</v>
      </c>
      <c r="S28" s="39">
        <f t="shared" si="6"/>
        <v>0</v>
      </c>
      <c r="T28" s="39">
        <f t="shared" si="7"/>
        <v>0</v>
      </c>
      <c r="U28" s="42"/>
    </row>
    <row r="29" spans="10:23" x14ac:dyDescent="0.25">
      <c r="J29" s="38">
        <v>20</v>
      </c>
      <c r="K29" s="39">
        <f t="shared" si="8"/>
        <v>5.8241969999999998</v>
      </c>
      <c r="L29" s="39">
        <f t="shared" si="1"/>
        <v>5.8241969999999998</v>
      </c>
      <c r="M29" s="39">
        <f t="shared" si="9"/>
        <v>0</v>
      </c>
      <c r="N29" s="40">
        <f t="shared" si="10"/>
        <v>0</v>
      </c>
      <c r="O29" s="41">
        <f t="shared" si="2"/>
        <v>74.454499999999996</v>
      </c>
      <c r="P29" s="39">
        <f t="shared" si="3"/>
        <v>0</v>
      </c>
      <c r="Q29" s="39">
        <f t="shared" si="4"/>
        <v>0</v>
      </c>
      <c r="R29" s="39">
        <f t="shared" si="5"/>
        <v>0</v>
      </c>
      <c r="S29" s="39">
        <f t="shared" si="6"/>
        <v>0</v>
      </c>
      <c r="T29" s="39">
        <f t="shared" si="7"/>
        <v>0</v>
      </c>
      <c r="U29" s="42"/>
    </row>
    <row r="30" spans="10:23" x14ac:dyDescent="0.25">
      <c r="J30" s="38">
        <v>21</v>
      </c>
      <c r="K30" s="39">
        <f t="shared" si="8"/>
        <v>5.2632250000000003</v>
      </c>
      <c r="L30" s="39">
        <f t="shared" si="1"/>
        <v>5.2632250000000003</v>
      </c>
      <c r="M30" s="39">
        <f t="shared" si="9"/>
        <v>0</v>
      </c>
      <c r="N30" s="40">
        <f t="shared" si="10"/>
        <v>0</v>
      </c>
      <c r="O30" s="41">
        <f t="shared" si="2"/>
        <v>73.201999999999998</v>
      </c>
      <c r="P30" s="39">
        <f t="shared" si="3"/>
        <v>0</v>
      </c>
      <c r="Q30" s="39">
        <f t="shared" si="4"/>
        <v>0</v>
      </c>
      <c r="R30" s="39">
        <f t="shared" si="5"/>
        <v>0</v>
      </c>
      <c r="S30" s="39">
        <f t="shared" si="6"/>
        <v>0</v>
      </c>
      <c r="T30" s="39">
        <f t="shared" si="7"/>
        <v>0</v>
      </c>
      <c r="U30" s="42"/>
    </row>
    <row r="31" spans="10:23" x14ac:dyDescent="0.25">
      <c r="J31" s="38">
        <v>22</v>
      </c>
      <c r="K31" s="39">
        <f t="shared" si="8"/>
        <v>4.5568429999999998</v>
      </c>
      <c r="L31" s="39">
        <f t="shared" si="1"/>
        <v>4.5568429999999998</v>
      </c>
      <c r="M31" s="39">
        <f t="shared" si="9"/>
        <v>0</v>
      </c>
      <c r="N31" s="40">
        <f t="shared" si="10"/>
        <v>0</v>
      </c>
      <c r="O31" s="41">
        <f t="shared" si="2"/>
        <v>71.526700000000005</v>
      </c>
      <c r="P31" s="39">
        <f t="shared" si="3"/>
        <v>0</v>
      </c>
      <c r="Q31" s="39">
        <f t="shared" si="4"/>
        <v>0</v>
      </c>
      <c r="R31" s="39">
        <f t="shared" si="5"/>
        <v>0</v>
      </c>
      <c r="S31" s="39">
        <f t="shared" si="6"/>
        <v>0</v>
      </c>
      <c r="T31" s="39">
        <f t="shared" si="7"/>
        <v>0</v>
      </c>
      <c r="U31" s="42"/>
    </row>
    <row r="32" spans="10:23" x14ac:dyDescent="0.25">
      <c r="J32" s="38">
        <v>23</v>
      </c>
      <c r="K32" s="39">
        <f t="shared" si="8"/>
        <v>3.9564279999999998</v>
      </c>
      <c r="L32" s="39">
        <f t="shared" si="1"/>
        <v>3.9564279999999998</v>
      </c>
      <c r="M32" s="39">
        <f t="shared" si="9"/>
        <v>0</v>
      </c>
      <c r="N32" s="40">
        <f t="shared" si="10"/>
        <v>0</v>
      </c>
      <c r="O32" s="41">
        <f t="shared" si="2"/>
        <v>70.512299999999996</v>
      </c>
      <c r="P32" s="39">
        <f t="shared" si="3"/>
        <v>0</v>
      </c>
      <c r="Q32" s="39">
        <f t="shared" si="4"/>
        <v>0</v>
      </c>
      <c r="R32" s="39">
        <f t="shared" si="5"/>
        <v>0</v>
      </c>
      <c r="S32" s="39">
        <f t="shared" si="6"/>
        <v>0</v>
      </c>
      <c r="T32" s="39">
        <f t="shared" si="7"/>
        <v>0</v>
      </c>
      <c r="U32" s="42"/>
    </row>
    <row r="33" spans="10:26" x14ac:dyDescent="0.25">
      <c r="J33" s="38">
        <v>24</v>
      </c>
      <c r="K33" s="39">
        <f t="shared" si="8"/>
        <v>3.5562800000000001</v>
      </c>
      <c r="L33" s="39">
        <f t="shared" si="1"/>
        <v>3.5562800000000001</v>
      </c>
      <c r="M33" s="39">
        <f t="shared" si="9"/>
        <v>0</v>
      </c>
      <c r="N33" s="40">
        <f t="shared" si="10"/>
        <v>0</v>
      </c>
      <c r="O33" s="41">
        <f t="shared" si="2"/>
        <v>69.894499999999994</v>
      </c>
      <c r="P33" s="39">
        <f t="shared" si="3"/>
        <v>0</v>
      </c>
      <c r="Q33" s="39">
        <f t="shared" si="4"/>
        <v>0</v>
      </c>
      <c r="R33" s="39">
        <f t="shared" si="5"/>
        <v>0</v>
      </c>
      <c r="S33" s="39">
        <f t="shared" si="6"/>
        <v>0</v>
      </c>
      <c r="T33" s="39">
        <f t="shared" si="7"/>
        <v>0</v>
      </c>
      <c r="U33" s="42"/>
    </row>
    <row r="34" spans="10:26" x14ac:dyDescent="0.25">
      <c r="P34" s="54"/>
    </row>
    <row r="35" spans="10:26" x14ac:dyDescent="0.25">
      <c r="J35" s="55"/>
      <c r="K35" s="56"/>
      <c r="L35" s="52"/>
      <c r="M35" s="57"/>
      <c r="N35" s="52"/>
      <c r="P35" s="58"/>
      <c r="Q35" s="58"/>
      <c r="R35" s="58"/>
      <c r="S35" s="58"/>
      <c r="T35" s="58"/>
      <c r="V35" s="58"/>
      <c r="W35" s="58"/>
      <c r="X35" s="58"/>
      <c r="Y35" s="58"/>
      <c r="Z35" s="58"/>
    </row>
    <row r="36" spans="10:26" x14ac:dyDescent="0.25">
      <c r="J36" s="55"/>
      <c r="K36" s="56"/>
      <c r="L36" s="52"/>
      <c r="M36" s="57"/>
      <c r="N36" s="52"/>
      <c r="O36" s="47"/>
      <c r="P36" s="58"/>
      <c r="Q36" s="58"/>
      <c r="R36" s="58"/>
      <c r="S36" s="58"/>
      <c r="T36" s="58"/>
      <c r="V36" s="58"/>
      <c r="W36" s="58"/>
      <c r="X36" s="58"/>
      <c r="Y36" s="58"/>
      <c r="Z36" s="58"/>
    </row>
    <row r="37" spans="10:26" x14ac:dyDescent="0.25">
      <c r="J37" s="55"/>
      <c r="K37" s="56"/>
      <c r="L37" s="52"/>
      <c r="M37" s="57"/>
      <c r="N37" s="52"/>
      <c r="O37" s="47"/>
      <c r="P37" s="58"/>
      <c r="Q37" s="58"/>
      <c r="R37" s="58"/>
      <c r="S37" s="58"/>
      <c r="T37" s="58"/>
      <c r="V37" s="58"/>
      <c r="W37" s="58"/>
      <c r="X37" s="58"/>
      <c r="Y37" s="58"/>
      <c r="Z37" s="58"/>
    </row>
    <row r="38" spans="10:26" x14ac:dyDescent="0.25">
      <c r="J38" s="55"/>
      <c r="K38" s="56"/>
      <c r="L38" s="52"/>
      <c r="M38" s="57"/>
      <c r="N38" s="52"/>
      <c r="O38" s="47"/>
      <c r="P38" s="58"/>
      <c r="Q38" s="58"/>
      <c r="R38" s="58"/>
      <c r="S38" s="58"/>
      <c r="T38" s="58"/>
      <c r="V38" s="58"/>
      <c r="W38" s="58"/>
      <c r="X38" s="58"/>
      <c r="Y38" s="58"/>
      <c r="Z38" s="58"/>
    </row>
    <row r="39" spans="10:26" x14ac:dyDescent="0.25">
      <c r="J39" s="55"/>
      <c r="K39" s="56"/>
      <c r="L39" s="52"/>
      <c r="M39" s="57"/>
      <c r="N39" s="52"/>
      <c r="P39" s="58"/>
      <c r="Q39" s="58"/>
      <c r="R39" s="58"/>
      <c r="S39" s="58"/>
      <c r="T39" s="58"/>
      <c r="V39" s="58"/>
      <c r="W39" s="58"/>
      <c r="X39" s="58"/>
      <c r="Y39" s="58"/>
      <c r="Z39" s="58"/>
    </row>
    <row r="40" spans="10:26" x14ac:dyDescent="0.25">
      <c r="J40" s="55"/>
      <c r="K40" s="56"/>
      <c r="L40" s="52"/>
      <c r="M40" s="57"/>
      <c r="N40" s="52"/>
      <c r="P40" s="58"/>
      <c r="Q40" s="58"/>
      <c r="R40" s="58"/>
      <c r="S40" s="58"/>
      <c r="T40" s="58"/>
      <c r="V40" s="58"/>
      <c r="W40" s="58"/>
      <c r="X40" s="58"/>
      <c r="Y40" s="58"/>
      <c r="Z40" s="58"/>
    </row>
    <row r="41" spans="10:26" x14ac:dyDescent="0.25">
      <c r="J41" s="55"/>
      <c r="K41" s="56"/>
      <c r="L41" s="52"/>
      <c r="M41" s="57"/>
      <c r="N41" s="52"/>
      <c r="P41" s="58"/>
      <c r="Q41" s="58"/>
      <c r="R41" s="58"/>
      <c r="S41" s="58"/>
      <c r="T41" s="58"/>
      <c r="V41" s="58"/>
      <c r="W41" s="58"/>
      <c r="X41" s="58"/>
      <c r="Y41" s="58"/>
      <c r="Z41" s="58"/>
    </row>
    <row r="42" spans="10:26" x14ac:dyDescent="0.25">
      <c r="J42" s="55"/>
      <c r="K42" s="56"/>
      <c r="L42" s="52"/>
      <c r="M42" s="57"/>
      <c r="N42" s="52"/>
      <c r="P42" s="58"/>
      <c r="Q42" s="58"/>
      <c r="R42" s="58"/>
      <c r="S42" s="58"/>
      <c r="T42" s="58"/>
      <c r="V42" s="58"/>
      <c r="W42" s="58"/>
      <c r="X42" s="58"/>
      <c r="Y42" s="58"/>
      <c r="Z42" s="58"/>
    </row>
    <row r="43" spans="10:26" x14ac:dyDescent="0.25">
      <c r="J43" s="55"/>
      <c r="K43" s="56"/>
      <c r="L43" s="52"/>
      <c r="M43" s="57"/>
      <c r="N43" s="52"/>
      <c r="P43" s="58"/>
      <c r="Q43" s="58"/>
      <c r="R43" s="58"/>
      <c r="S43" s="58"/>
      <c r="T43" s="58"/>
      <c r="V43" s="58"/>
      <c r="W43" s="58"/>
      <c r="X43" s="58"/>
      <c r="Y43" s="58"/>
      <c r="Z43" s="58"/>
    </row>
    <row r="44" spans="10:26" x14ac:dyDescent="0.25">
      <c r="J44" s="55"/>
      <c r="K44" s="56"/>
      <c r="L44" s="52"/>
      <c r="M44" s="57"/>
      <c r="N44" s="52"/>
      <c r="P44" s="58"/>
      <c r="Q44" s="58"/>
      <c r="R44" s="58"/>
      <c r="S44" s="58"/>
      <c r="T44" s="58"/>
      <c r="V44" s="58"/>
      <c r="W44" s="58"/>
      <c r="X44" s="58"/>
      <c r="Y44" s="58"/>
      <c r="Z44" s="58"/>
    </row>
    <row r="45" spans="10:26" x14ac:dyDescent="0.25">
      <c r="J45" s="55"/>
      <c r="K45" s="56"/>
      <c r="L45" s="52"/>
      <c r="M45" s="57"/>
      <c r="N45" s="52"/>
      <c r="P45" s="58"/>
      <c r="Q45" s="58"/>
      <c r="R45" s="58"/>
      <c r="S45" s="58"/>
      <c r="T45" s="58"/>
      <c r="V45" s="58"/>
      <c r="W45" s="58"/>
      <c r="X45" s="58"/>
      <c r="Y45" s="58"/>
      <c r="Z45" s="58"/>
    </row>
    <row r="46" spans="10:26" x14ac:dyDescent="0.25">
      <c r="J46" s="55"/>
      <c r="K46" s="56"/>
      <c r="L46" s="52"/>
      <c r="M46" s="57"/>
      <c r="N46" s="52"/>
      <c r="P46" s="58"/>
      <c r="Q46" s="58"/>
      <c r="R46" s="58"/>
      <c r="S46" s="58"/>
      <c r="T46" s="58"/>
      <c r="V46" s="58"/>
      <c r="W46" s="58"/>
      <c r="X46" s="58"/>
      <c r="Y46" s="58"/>
      <c r="Z46" s="58"/>
    </row>
    <row r="47" spans="10:26" x14ac:dyDescent="0.25">
      <c r="J47" s="55"/>
      <c r="K47" s="56"/>
      <c r="L47" s="52"/>
      <c r="M47" s="57"/>
      <c r="N47" s="52"/>
      <c r="P47" s="58"/>
      <c r="Q47" s="58"/>
      <c r="R47" s="58"/>
      <c r="S47" s="58"/>
      <c r="T47" s="58"/>
      <c r="V47" s="58"/>
      <c r="W47" s="58"/>
      <c r="X47" s="58"/>
      <c r="Y47" s="58"/>
      <c r="Z47" s="58"/>
    </row>
    <row r="48" spans="10:26" x14ac:dyDescent="0.25">
      <c r="J48" s="55"/>
      <c r="K48" s="56"/>
      <c r="L48" s="52"/>
      <c r="M48" s="57"/>
      <c r="N48" s="52"/>
      <c r="P48" s="58"/>
      <c r="Q48" s="58"/>
      <c r="R48" s="58"/>
      <c r="S48" s="58"/>
      <c r="T48" s="58"/>
      <c r="V48" s="58"/>
      <c r="W48" s="58"/>
      <c r="X48" s="58"/>
      <c r="Y48" s="58"/>
      <c r="Z48" s="58"/>
    </row>
    <row r="49" spans="10:26" x14ac:dyDescent="0.25">
      <c r="J49" s="55"/>
      <c r="K49" s="56"/>
      <c r="L49" s="52"/>
      <c r="M49" s="57"/>
      <c r="N49" s="52"/>
      <c r="P49" s="58"/>
      <c r="Q49" s="58"/>
      <c r="R49" s="58"/>
      <c r="S49" s="58"/>
      <c r="T49" s="58"/>
      <c r="V49" s="58"/>
      <c r="W49" s="58"/>
      <c r="X49" s="58"/>
      <c r="Y49" s="58"/>
      <c r="Z49" s="58"/>
    </row>
    <row r="50" spans="10:26" x14ac:dyDescent="0.25">
      <c r="J50" s="55"/>
      <c r="K50" s="56"/>
      <c r="L50" s="52"/>
      <c r="M50" s="57"/>
      <c r="N50" s="52"/>
      <c r="P50" s="58"/>
      <c r="Q50" s="58"/>
      <c r="R50" s="58"/>
      <c r="S50" s="58"/>
      <c r="T50" s="58"/>
      <c r="V50" s="58"/>
      <c r="W50" s="58"/>
      <c r="X50" s="58"/>
      <c r="Y50" s="58"/>
      <c r="Z50" s="58"/>
    </row>
    <row r="51" spans="10:26" x14ac:dyDescent="0.25">
      <c r="J51" s="55"/>
      <c r="K51" s="56"/>
      <c r="L51" s="52"/>
      <c r="M51" s="57"/>
      <c r="N51" s="52"/>
      <c r="P51" s="58"/>
      <c r="Q51" s="58"/>
      <c r="R51" s="58"/>
      <c r="S51" s="58"/>
      <c r="T51" s="58"/>
      <c r="V51" s="58"/>
      <c r="W51" s="58"/>
      <c r="X51" s="58"/>
      <c r="Y51" s="58"/>
      <c r="Z51" s="58"/>
    </row>
    <row r="52" spans="10:26" x14ac:dyDescent="0.25">
      <c r="J52" s="55"/>
      <c r="K52" s="56"/>
      <c r="L52" s="52"/>
      <c r="M52" s="57"/>
      <c r="N52" s="52"/>
      <c r="P52" s="58"/>
      <c r="Q52" s="58"/>
      <c r="R52" s="58"/>
      <c r="S52" s="58"/>
      <c r="T52" s="58"/>
      <c r="V52" s="58"/>
      <c r="W52" s="58"/>
      <c r="X52" s="58"/>
      <c r="Y52" s="58"/>
      <c r="Z52" s="58"/>
    </row>
    <row r="53" spans="10:26" x14ac:dyDescent="0.25">
      <c r="J53" s="55"/>
      <c r="K53" s="56"/>
      <c r="L53" s="52"/>
      <c r="M53" s="57"/>
      <c r="N53" s="52"/>
      <c r="P53" s="58"/>
      <c r="Q53" s="58"/>
      <c r="R53" s="58"/>
      <c r="S53" s="58"/>
      <c r="T53" s="58"/>
      <c r="V53" s="58"/>
      <c r="W53" s="58"/>
      <c r="X53" s="58"/>
      <c r="Y53" s="58"/>
      <c r="Z53" s="58"/>
    </row>
    <row r="54" spans="10:26" x14ac:dyDescent="0.25">
      <c r="J54" s="55"/>
      <c r="K54" s="56"/>
      <c r="L54" s="52"/>
      <c r="M54" s="57"/>
      <c r="N54" s="52"/>
      <c r="P54" s="58"/>
      <c r="Q54" s="58"/>
      <c r="R54" s="58"/>
      <c r="S54" s="58"/>
      <c r="T54" s="58"/>
      <c r="V54" s="58"/>
      <c r="W54" s="58"/>
      <c r="X54" s="58"/>
      <c r="Y54" s="58"/>
      <c r="Z54" s="58"/>
    </row>
    <row r="55" spans="10:26" x14ac:dyDescent="0.25">
      <c r="J55" s="55"/>
      <c r="K55" s="56"/>
      <c r="L55" s="52"/>
      <c r="M55" s="57"/>
      <c r="N55" s="52"/>
      <c r="P55" s="58"/>
      <c r="Q55" s="58"/>
      <c r="R55" s="58"/>
      <c r="S55" s="58"/>
      <c r="T55" s="58"/>
      <c r="V55" s="58"/>
      <c r="W55" s="58"/>
      <c r="X55" s="58"/>
      <c r="Y55" s="58"/>
      <c r="Z55" s="58"/>
    </row>
    <row r="56" spans="10:26" x14ac:dyDescent="0.25">
      <c r="J56" s="55"/>
      <c r="K56" s="56"/>
      <c r="L56" s="52"/>
      <c r="M56" s="57"/>
      <c r="N56" s="52"/>
      <c r="P56" s="58"/>
      <c r="Q56" s="58"/>
      <c r="R56" s="58"/>
      <c r="S56" s="58"/>
      <c r="T56" s="58"/>
      <c r="V56" s="58"/>
      <c r="W56" s="58"/>
      <c r="X56" s="58"/>
      <c r="Y56" s="58"/>
      <c r="Z56" s="58"/>
    </row>
    <row r="57" spans="10:26" x14ac:dyDescent="0.25">
      <c r="J57" s="55"/>
      <c r="K57" s="56"/>
      <c r="L57" s="52"/>
      <c r="M57" s="57"/>
      <c r="N57" s="52"/>
      <c r="P57" s="58"/>
      <c r="Q57" s="58"/>
      <c r="R57" s="58"/>
      <c r="S57" s="58"/>
      <c r="T57" s="58"/>
      <c r="V57" s="58"/>
      <c r="W57" s="58"/>
      <c r="X57" s="58"/>
      <c r="Y57" s="58"/>
      <c r="Z57" s="58"/>
    </row>
    <row r="58" spans="10:26" x14ac:dyDescent="0.25">
      <c r="J58" s="55"/>
      <c r="K58" s="56"/>
      <c r="L58" s="52"/>
      <c r="M58" s="57"/>
      <c r="N58" s="52"/>
      <c r="P58" s="58"/>
      <c r="Q58" s="58"/>
      <c r="R58" s="58"/>
      <c r="S58" s="58"/>
      <c r="T58" s="58"/>
      <c r="V58" s="58"/>
      <c r="W58" s="58"/>
      <c r="X58" s="58"/>
      <c r="Y58" s="58"/>
      <c r="Z58" s="58"/>
    </row>
  </sheetData>
  <protectedRanges>
    <protectedRange password="DD26" sqref="P34 J10:L10 N10:T10 J11:T33 J7:N9" name="Range3_1"/>
  </protectedRanges>
  <dataConsolidate/>
  <mergeCells count="7">
    <mergeCell ref="P7:T8"/>
    <mergeCell ref="J7:J9"/>
    <mergeCell ref="O7:O8"/>
    <mergeCell ref="K7:K8"/>
    <mergeCell ref="L7:L8"/>
    <mergeCell ref="M7:M8"/>
    <mergeCell ref="N7:N8"/>
  </mergeCells>
  <conditionalFormatting sqref="J22 M22">
    <cfRule type="expression" dxfId="5" priority="381">
      <formula>$U$22&lt;&gt;""</formula>
    </cfRule>
  </conditionalFormatting>
  <conditionalFormatting sqref="J22 M22">
    <cfRule type="expression" dxfId="4" priority="368">
      <formula>$U$22&lt;&gt;$U$22</formula>
    </cfRule>
  </conditionalFormatting>
  <conditionalFormatting sqref="K22:L22">
    <cfRule type="expression" dxfId="3" priority="39">
      <formula>$U$22&lt;&gt;""</formula>
    </cfRule>
  </conditionalFormatting>
  <conditionalFormatting sqref="K22:L22">
    <cfRule type="expression" dxfId="2" priority="31">
      <formula>$U$22&lt;&gt;$U$22</formula>
    </cfRule>
  </conditionalFormatting>
  <conditionalFormatting sqref="O22">
    <cfRule type="expression" dxfId="1" priority="30">
      <formula>$U$22&lt;&gt;""</formula>
    </cfRule>
  </conditionalFormatting>
  <conditionalFormatting sqref="O22">
    <cfRule type="expression" dxfId="0" priority="22">
      <formula>$U$22&lt;&gt;$U$22</formula>
    </cfRule>
  </conditionalFormatting>
  <dataValidations count="5">
    <dataValidation type="list" allowBlank="1" showInputMessage="1" showErrorMessage="1" sqref="C11">
      <formula1>cycle</formula1>
    </dataValidation>
    <dataValidation type="list" allowBlank="1" showInputMessage="1" showErrorMessage="1" sqref="C9">
      <formula1>daytype</formula1>
    </dataValidation>
    <dataValidation type="list" allowBlank="1" showInputMessage="1" showErrorMessage="1" sqref="C10">
      <formula1>type</formula1>
    </dataValidation>
    <dataValidation type="list" allowBlank="1" showInputMessage="1" showErrorMessage="1" sqref="C8">
      <formula1>weatheryear</formula1>
    </dataValidation>
    <dataValidation type="list" allowBlank="1" showInputMessage="1" showErrorMessage="1" sqref="C7">
      <formula1>forecast_year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89"/>
  <sheetViews>
    <sheetView topLeftCell="A16" workbookViewId="0">
      <selection activeCell="G2" sqref="G2:Q4034"/>
    </sheetView>
  </sheetViews>
  <sheetFormatPr defaultRowHeight="15" x14ac:dyDescent="0.25"/>
  <cols>
    <col min="1" max="1" width="9.85546875" bestFit="1" customWidth="1"/>
    <col min="2" max="2" width="9.28515625" bestFit="1" customWidth="1"/>
    <col min="3" max="3" width="26.7109375" bestFit="1" customWidth="1"/>
    <col min="4" max="4" width="12.28515625" bestFit="1" customWidth="1"/>
    <col min="5" max="5" width="5.140625" style="2" bestFit="1" customWidth="1"/>
    <col min="6" max="6" width="59.7109375" bestFit="1" customWidth="1"/>
  </cols>
  <sheetData>
    <row r="1" spans="1:17" x14ac:dyDescent="0.25"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</row>
    <row r="2" spans="1:17" x14ac:dyDescent="0.25">
      <c r="A2" t="s">
        <v>39</v>
      </c>
      <c r="B2" t="s">
        <v>35</v>
      </c>
      <c r="C2" t="s">
        <v>47</v>
      </c>
      <c r="D2" t="s">
        <v>32</v>
      </c>
      <c r="E2" t="s">
        <v>0</v>
      </c>
      <c r="F2" t="s">
        <v>25</v>
      </c>
      <c r="G2" s="2" t="s">
        <v>55</v>
      </c>
      <c r="H2" t="s">
        <v>45</v>
      </c>
      <c r="I2" t="s">
        <v>42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56</v>
      </c>
      <c r="P2" t="s">
        <v>57</v>
      </c>
      <c r="Q2" t="s">
        <v>58</v>
      </c>
    </row>
    <row r="3" spans="1:17" x14ac:dyDescent="0.25">
      <c r="A3" s="4" t="s">
        <v>30</v>
      </c>
      <c r="B3" s="5" t="s">
        <v>38</v>
      </c>
      <c r="C3" t="s">
        <v>49</v>
      </c>
      <c r="D3" t="s">
        <v>48</v>
      </c>
      <c r="E3">
        <v>1</v>
      </c>
      <c r="F3" t="str">
        <f t="shared" ref="F3:F66" si="0">CONCATENATE(A3,B3,C3,D3,E3)</f>
        <v>Average Per Ton1-in-10August Monthly System Peak Day30% Cycling1</v>
      </c>
      <c r="G3" s="13">
        <v>0.35687020000000003</v>
      </c>
      <c r="H3" s="5">
        <v>0.35687020000000003</v>
      </c>
      <c r="I3" s="5">
        <v>71.317700000000002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>
        <v>1337</v>
      </c>
      <c r="P3" t="s">
        <v>59</v>
      </c>
      <c r="Q3" t="s">
        <v>60</v>
      </c>
    </row>
    <row r="4" spans="1:17" x14ac:dyDescent="0.25">
      <c r="A4" s="4" t="s">
        <v>28</v>
      </c>
      <c r="B4" s="5" t="s">
        <v>38</v>
      </c>
      <c r="C4" t="s">
        <v>49</v>
      </c>
      <c r="D4" t="s">
        <v>48</v>
      </c>
      <c r="E4">
        <v>1</v>
      </c>
      <c r="F4" t="str">
        <f t="shared" si="0"/>
        <v>Average Per Premise1-in-10August Monthly System Peak Day30% Cycling1</v>
      </c>
      <c r="G4" s="13">
        <v>3.786241</v>
      </c>
      <c r="H4" s="5">
        <v>3.786241</v>
      </c>
      <c r="I4" s="5">
        <v>71.317700000000002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>
        <v>1337</v>
      </c>
      <c r="P4" t="s">
        <v>59</v>
      </c>
      <c r="Q4" t="s">
        <v>60</v>
      </c>
    </row>
    <row r="5" spans="1:17" x14ac:dyDescent="0.25">
      <c r="A5" s="4" t="s">
        <v>29</v>
      </c>
      <c r="B5" s="5" t="s">
        <v>38</v>
      </c>
      <c r="C5" t="s">
        <v>49</v>
      </c>
      <c r="D5" t="s">
        <v>48</v>
      </c>
      <c r="E5">
        <v>1</v>
      </c>
      <c r="F5" t="str">
        <f t="shared" si="0"/>
        <v>Average Per Device1-in-10August Monthly System Peak Day30% Cycling1</v>
      </c>
      <c r="G5" s="13">
        <v>1.386525</v>
      </c>
      <c r="H5" s="5">
        <v>1.386525</v>
      </c>
      <c r="I5" s="5">
        <v>71.317700000000002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>
        <v>1337</v>
      </c>
      <c r="P5" t="s">
        <v>59</v>
      </c>
      <c r="Q5" t="s">
        <v>60</v>
      </c>
    </row>
    <row r="6" spans="1:17" x14ac:dyDescent="0.25">
      <c r="A6" s="4" t="s">
        <v>43</v>
      </c>
      <c r="B6" s="5" t="s">
        <v>38</v>
      </c>
      <c r="C6" t="s">
        <v>49</v>
      </c>
      <c r="D6" t="s">
        <v>48</v>
      </c>
      <c r="E6">
        <v>1</v>
      </c>
      <c r="F6" t="str">
        <f t="shared" si="0"/>
        <v>Aggregate1-in-10August Monthly System Peak Day30% Cycling1</v>
      </c>
      <c r="G6" s="13">
        <v>5.0622040000000004</v>
      </c>
      <c r="H6" s="5">
        <v>5.0622040000000004</v>
      </c>
      <c r="I6" s="5">
        <v>71.317700000000002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>
        <v>1337</v>
      </c>
      <c r="P6" t="s">
        <v>59</v>
      </c>
      <c r="Q6" t="s">
        <v>60</v>
      </c>
    </row>
    <row r="7" spans="1:17" x14ac:dyDescent="0.25">
      <c r="A7" s="4" t="s">
        <v>30</v>
      </c>
      <c r="B7" s="5" t="s">
        <v>38</v>
      </c>
      <c r="C7" t="s">
        <v>49</v>
      </c>
      <c r="D7" t="s">
        <v>31</v>
      </c>
      <c r="E7">
        <v>1</v>
      </c>
      <c r="F7" t="str">
        <f t="shared" si="0"/>
        <v>Average Per Ton1-in-10August Monthly System Peak Day50% Cycling1</v>
      </c>
      <c r="G7" s="13">
        <v>0.36144229999999999</v>
      </c>
      <c r="H7" s="5">
        <v>0.36144229999999999</v>
      </c>
      <c r="I7" s="5">
        <v>71.504300000000001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>
        <v>3452</v>
      </c>
      <c r="P7" t="s">
        <v>59</v>
      </c>
      <c r="Q7" t="s">
        <v>60</v>
      </c>
    </row>
    <row r="8" spans="1:17" x14ac:dyDescent="0.25">
      <c r="A8" s="4" t="s">
        <v>28</v>
      </c>
      <c r="B8" s="5" t="s">
        <v>38</v>
      </c>
      <c r="C8" t="s">
        <v>49</v>
      </c>
      <c r="D8" t="s">
        <v>31</v>
      </c>
      <c r="E8">
        <v>1</v>
      </c>
      <c r="F8" t="str">
        <f t="shared" si="0"/>
        <v>Average Per Premise1-in-10August Monthly System Peak Day50% Cycling1</v>
      </c>
      <c r="G8" s="13">
        <v>3.115157</v>
      </c>
      <c r="H8" s="5">
        <v>3.115157</v>
      </c>
      <c r="I8" s="5">
        <v>71.504300000000001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>
        <v>3452</v>
      </c>
      <c r="P8" t="s">
        <v>59</v>
      </c>
      <c r="Q8" t="s">
        <v>60</v>
      </c>
    </row>
    <row r="9" spans="1:17" x14ac:dyDescent="0.25">
      <c r="A9" s="4" t="s">
        <v>29</v>
      </c>
      <c r="B9" s="5" t="s">
        <v>38</v>
      </c>
      <c r="C9" t="s">
        <v>49</v>
      </c>
      <c r="D9" t="s">
        <v>31</v>
      </c>
      <c r="E9">
        <v>1</v>
      </c>
      <c r="F9" t="str">
        <f t="shared" si="0"/>
        <v>Average Per Device1-in-10August Monthly System Peak Day50% Cycling1</v>
      </c>
      <c r="G9" s="13">
        <v>1.4018409999999999</v>
      </c>
      <c r="H9" s="5">
        <v>1.4018409999999999</v>
      </c>
      <c r="I9" s="5">
        <v>71.504300000000001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>
        <v>3452</v>
      </c>
      <c r="P9" t="s">
        <v>59</v>
      </c>
      <c r="Q9" t="s">
        <v>60</v>
      </c>
    </row>
    <row r="10" spans="1:17" x14ac:dyDescent="0.25">
      <c r="A10" s="4" t="s">
        <v>43</v>
      </c>
      <c r="B10" s="5" t="s">
        <v>38</v>
      </c>
      <c r="C10" t="s">
        <v>49</v>
      </c>
      <c r="D10" t="s">
        <v>31</v>
      </c>
      <c r="E10">
        <v>1</v>
      </c>
      <c r="F10" t="str">
        <f t="shared" si="0"/>
        <v>Aggregate1-in-10August Monthly System Peak Day50% Cycling1</v>
      </c>
      <c r="G10" s="13">
        <v>10.75352</v>
      </c>
      <c r="H10" s="5">
        <v>10.75352</v>
      </c>
      <c r="I10" s="5">
        <v>71.504300000000001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>
        <v>3452</v>
      </c>
      <c r="P10" t="s">
        <v>59</v>
      </c>
      <c r="Q10" t="s">
        <v>60</v>
      </c>
    </row>
    <row r="11" spans="1:17" x14ac:dyDescent="0.25">
      <c r="A11" s="4" t="s">
        <v>30</v>
      </c>
      <c r="B11" s="5" t="s">
        <v>38</v>
      </c>
      <c r="C11" t="s">
        <v>49</v>
      </c>
      <c r="D11" t="s">
        <v>26</v>
      </c>
      <c r="E11">
        <v>1</v>
      </c>
      <c r="F11" t="str">
        <f t="shared" si="0"/>
        <v>Average Per Ton1-in-10August Monthly System Peak DayAll1</v>
      </c>
      <c r="G11" s="13">
        <v>0.36016569999999998</v>
      </c>
      <c r="H11" s="5">
        <v>0.36016569999999998</v>
      </c>
      <c r="I11" s="5">
        <v>71.452200000000005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>
        <v>4789</v>
      </c>
      <c r="P11" t="s">
        <v>59</v>
      </c>
      <c r="Q11" t="s">
        <v>60</v>
      </c>
    </row>
    <row r="12" spans="1:17" x14ac:dyDescent="0.25">
      <c r="A12" s="4" t="s">
        <v>28</v>
      </c>
      <c r="B12" s="5" t="s">
        <v>38</v>
      </c>
      <c r="C12" t="s">
        <v>49</v>
      </c>
      <c r="D12" t="s">
        <v>26</v>
      </c>
      <c r="E12">
        <v>1</v>
      </c>
      <c r="F12" t="str">
        <f t="shared" si="0"/>
        <v>Average Per Premise1-in-10August Monthly System Peak DayAll1</v>
      </c>
      <c r="G12" s="13">
        <v>3.3043420000000001</v>
      </c>
      <c r="H12" s="5">
        <v>3.3043420000000001</v>
      </c>
      <c r="I12" s="5">
        <v>71.452200000000005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>
        <v>4789</v>
      </c>
      <c r="P12" t="s">
        <v>59</v>
      </c>
      <c r="Q12" t="s">
        <v>60</v>
      </c>
    </row>
    <row r="13" spans="1:17" x14ac:dyDescent="0.25">
      <c r="A13" s="4" t="s">
        <v>29</v>
      </c>
      <c r="B13" s="5" t="s">
        <v>38</v>
      </c>
      <c r="C13" t="s">
        <v>49</v>
      </c>
      <c r="D13" t="s">
        <v>26</v>
      </c>
      <c r="E13">
        <v>1</v>
      </c>
      <c r="F13" t="str">
        <f t="shared" si="0"/>
        <v>Average Per Device1-in-10August Monthly System Peak DayAll1</v>
      </c>
      <c r="G13" s="13">
        <v>1.3976770000000001</v>
      </c>
      <c r="H13" s="5">
        <v>1.3976770000000001</v>
      </c>
      <c r="I13" s="5">
        <v>71.452200000000005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>
        <v>4789</v>
      </c>
      <c r="P13" t="s">
        <v>59</v>
      </c>
      <c r="Q13" t="s">
        <v>60</v>
      </c>
    </row>
    <row r="14" spans="1:17" x14ac:dyDescent="0.25">
      <c r="A14" s="4" t="s">
        <v>43</v>
      </c>
      <c r="B14" s="5" t="s">
        <v>38</v>
      </c>
      <c r="C14" t="s">
        <v>49</v>
      </c>
      <c r="D14" t="s">
        <v>26</v>
      </c>
      <c r="E14">
        <v>1</v>
      </c>
      <c r="F14" t="str">
        <f t="shared" si="0"/>
        <v>Aggregate1-in-10August Monthly System Peak DayAll1</v>
      </c>
      <c r="G14" s="13">
        <v>15.824490000000001</v>
      </c>
      <c r="H14" s="5">
        <v>15.824490000000001</v>
      </c>
      <c r="I14" s="5">
        <v>71.452200000000005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>
        <v>4789</v>
      </c>
      <c r="P14" t="s">
        <v>59</v>
      </c>
      <c r="Q14" t="s">
        <v>60</v>
      </c>
    </row>
    <row r="15" spans="1:17" x14ac:dyDescent="0.25">
      <c r="A15" s="4" t="s">
        <v>30</v>
      </c>
      <c r="B15" s="5" t="s">
        <v>38</v>
      </c>
      <c r="C15" t="s">
        <v>37</v>
      </c>
      <c r="D15" t="s">
        <v>48</v>
      </c>
      <c r="E15">
        <v>1</v>
      </c>
      <c r="F15" t="str">
        <f t="shared" si="0"/>
        <v>Average Per Ton1-in-10August Typical Event Day30% Cycling1</v>
      </c>
      <c r="G15" s="13">
        <v>0.35090339999999998</v>
      </c>
      <c r="H15" s="5">
        <v>0.35090339999999998</v>
      </c>
      <c r="I15" s="5">
        <v>70.466399999999993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>
        <v>1337</v>
      </c>
      <c r="P15" t="s">
        <v>59</v>
      </c>
      <c r="Q15" t="s">
        <v>60</v>
      </c>
    </row>
    <row r="16" spans="1:17" x14ac:dyDescent="0.25">
      <c r="A16" s="4" t="s">
        <v>28</v>
      </c>
      <c r="B16" s="5" t="s">
        <v>38</v>
      </c>
      <c r="C16" t="s">
        <v>37</v>
      </c>
      <c r="D16" t="s">
        <v>48</v>
      </c>
      <c r="E16">
        <v>1</v>
      </c>
      <c r="F16" t="str">
        <f t="shared" si="0"/>
        <v>Average Per Premise1-in-10August Typical Event Day30% Cycling1</v>
      </c>
      <c r="G16" s="13">
        <v>3.7229359999999998</v>
      </c>
      <c r="H16" s="5">
        <v>3.7229359999999998</v>
      </c>
      <c r="I16" s="5">
        <v>70.466399999999993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>
        <v>1337</v>
      </c>
      <c r="P16" t="s">
        <v>59</v>
      </c>
      <c r="Q16" t="s">
        <v>60</v>
      </c>
    </row>
    <row r="17" spans="1:17" x14ac:dyDescent="0.25">
      <c r="A17" s="4" t="s">
        <v>29</v>
      </c>
      <c r="B17" s="5" t="s">
        <v>38</v>
      </c>
      <c r="C17" t="s">
        <v>37</v>
      </c>
      <c r="D17" t="s">
        <v>48</v>
      </c>
      <c r="E17">
        <v>1</v>
      </c>
      <c r="F17" t="str">
        <f t="shared" si="0"/>
        <v>Average Per Device1-in-10August Typical Event Day30% Cycling1</v>
      </c>
      <c r="G17" s="13">
        <v>1.363343</v>
      </c>
      <c r="H17" s="5">
        <v>1.363343</v>
      </c>
      <c r="I17" s="5">
        <v>70.466399999999993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>
        <v>1337</v>
      </c>
      <c r="P17" t="s">
        <v>59</v>
      </c>
      <c r="Q17" t="s">
        <v>60</v>
      </c>
    </row>
    <row r="18" spans="1:17" x14ac:dyDescent="0.25">
      <c r="A18" s="4" t="s">
        <v>43</v>
      </c>
      <c r="B18" s="5" t="s">
        <v>38</v>
      </c>
      <c r="C18" t="s">
        <v>37</v>
      </c>
      <c r="D18" t="s">
        <v>48</v>
      </c>
      <c r="E18">
        <v>1</v>
      </c>
      <c r="F18" t="str">
        <f t="shared" si="0"/>
        <v>Aggregate1-in-10August Typical Event Day30% Cycling1</v>
      </c>
      <c r="G18" s="13">
        <v>4.9775650000000002</v>
      </c>
      <c r="H18" s="5">
        <v>4.9775650000000002</v>
      </c>
      <c r="I18" s="5">
        <v>70.466399999999993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>
        <v>1337</v>
      </c>
      <c r="P18" t="s">
        <v>59</v>
      </c>
      <c r="Q18" t="s">
        <v>60</v>
      </c>
    </row>
    <row r="19" spans="1:17" x14ac:dyDescent="0.25">
      <c r="A19" s="4" t="s">
        <v>30</v>
      </c>
      <c r="B19" s="5" t="s">
        <v>38</v>
      </c>
      <c r="C19" t="s">
        <v>37</v>
      </c>
      <c r="D19" t="s">
        <v>31</v>
      </c>
      <c r="E19">
        <v>1</v>
      </c>
      <c r="F19" t="str">
        <f t="shared" si="0"/>
        <v>Average Per Ton1-in-10August Typical Event Day50% Cycling1</v>
      </c>
      <c r="G19" s="13">
        <v>0.35868919999999999</v>
      </c>
      <c r="H19" s="5">
        <v>0.35868919999999999</v>
      </c>
      <c r="I19" s="5">
        <v>70.681299999999993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>
        <v>3452</v>
      </c>
      <c r="P19" t="s">
        <v>59</v>
      </c>
      <c r="Q19" t="s">
        <v>60</v>
      </c>
    </row>
    <row r="20" spans="1:17" x14ac:dyDescent="0.25">
      <c r="A20" s="4" t="s">
        <v>28</v>
      </c>
      <c r="B20" s="5" t="s">
        <v>38</v>
      </c>
      <c r="C20" t="s">
        <v>37</v>
      </c>
      <c r="D20" t="s">
        <v>31</v>
      </c>
      <c r="E20">
        <v>1</v>
      </c>
      <c r="F20" t="str">
        <f t="shared" si="0"/>
        <v>Average Per Premise1-in-10August Typical Event Day50% Cycling1</v>
      </c>
      <c r="G20" s="13">
        <v>3.0914290000000002</v>
      </c>
      <c r="H20" s="5">
        <v>3.0914290000000002</v>
      </c>
      <c r="I20" s="5">
        <v>70.681299999999993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>
        <v>3452</v>
      </c>
      <c r="P20" t="s">
        <v>59</v>
      </c>
      <c r="Q20" t="s">
        <v>60</v>
      </c>
    </row>
    <row r="21" spans="1:17" x14ac:dyDescent="0.25">
      <c r="A21" s="4" t="s">
        <v>29</v>
      </c>
      <c r="B21" s="5" t="s">
        <v>38</v>
      </c>
      <c r="C21" t="s">
        <v>37</v>
      </c>
      <c r="D21" t="s">
        <v>31</v>
      </c>
      <c r="E21">
        <v>1</v>
      </c>
      <c r="F21" t="str">
        <f t="shared" si="0"/>
        <v>Average Per Device1-in-10August Typical Event Day50% Cycling1</v>
      </c>
      <c r="G21" s="13">
        <v>1.3911629999999999</v>
      </c>
      <c r="H21" s="5">
        <v>1.3911629999999999</v>
      </c>
      <c r="I21" s="5">
        <v>70.681299999999993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>
        <v>3452</v>
      </c>
      <c r="P21" t="s">
        <v>59</v>
      </c>
      <c r="Q21" t="s">
        <v>60</v>
      </c>
    </row>
    <row r="22" spans="1:17" x14ac:dyDescent="0.25">
      <c r="A22" s="4" t="s">
        <v>43</v>
      </c>
      <c r="B22" s="5" t="s">
        <v>38</v>
      </c>
      <c r="C22" t="s">
        <v>37</v>
      </c>
      <c r="D22" t="s">
        <v>31</v>
      </c>
      <c r="E22">
        <v>1</v>
      </c>
      <c r="F22" t="str">
        <f t="shared" si="0"/>
        <v>Aggregate1-in-10August Typical Event Day50% Cycling1</v>
      </c>
      <c r="G22" s="13">
        <v>10.671609999999999</v>
      </c>
      <c r="H22" s="5">
        <v>10.671609999999999</v>
      </c>
      <c r="I22" s="5">
        <v>70.681299999999993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>
        <v>3452</v>
      </c>
      <c r="P22" t="s">
        <v>59</v>
      </c>
      <c r="Q22" t="s">
        <v>60</v>
      </c>
    </row>
    <row r="23" spans="1:17" x14ac:dyDescent="0.25">
      <c r="A23" s="4" t="s">
        <v>30</v>
      </c>
      <c r="B23" s="5" t="s">
        <v>38</v>
      </c>
      <c r="C23" t="s">
        <v>37</v>
      </c>
      <c r="D23" t="s">
        <v>26</v>
      </c>
      <c r="E23">
        <v>1</v>
      </c>
      <c r="F23" t="str">
        <f t="shared" si="0"/>
        <v>Average Per Ton1-in-10August Typical Event DayAll1</v>
      </c>
      <c r="G23" s="13">
        <v>0.35651539999999998</v>
      </c>
      <c r="H23" s="5">
        <v>0.35651539999999998</v>
      </c>
      <c r="I23" s="5">
        <v>70.621300000000005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>
        <v>4789</v>
      </c>
      <c r="P23" t="s">
        <v>59</v>
      </c>
      <c r="Q23" t="s">
        <v>60</v>
      </c>
    </row>
    <row r="24" spans="1:17" x14ac:dyDescent="0.25">
      <c r="A24" s="4" t="s">
        <v>28</v>
      </c>
      <c r="B24" s="5" t="s">
        <v>38</v>
      </c>
      <c r="C24" t="s">
        <v>37</v>
      </c>
      <c r="D24" t="s">
        <v>26</v>
      </c>
      <c r="E24">
        <v>1</v>
      </c>
      <c r="F24" t="str">
        <f t="shared" si="0"/>
        <v>Average Per Premise1-in-10August Typical Event DayAll1</v>
      </c>
      <c r="G24" s="13">
        <v>3.2708520000000001</v>
      </c>
      <c r="H24" s="5">
        <v>3.2708520000000001</v>
      </c>
      <c r="I24" s="5">
        <v>70.621300000000005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>
        <v>4789</v>
      </c>
      <c r="P24" t="s">
        <v>59</v>
      </c>
      <c r="Q24" t="s">
        <v>60</v>
      </c>
    </row>
    <row r="25" spans="1:17" x14ac:dyDescent="0.25">
      <c r="A25" s="4" t="s">
        <v>29</v>
      </c>
      <c r="B25" s="5" t="s">
        <v>38</v>
      </c>
      <c r="C25" t="s">
        <v>37</v>
      </c>
      <c r="D25" t="s">
        <v>26</v>
      </c>
      <c r="E25">
        <v>1</v>
      </c>
      <c r="F25" t="str">
        <f t="shared" si="0"/>
        <v>Average Per Device1-in-10August Typical Event DayAll1</v>
      </c>
      <c r="G25" s="13">
        <v>1.3835109999999999</v>
      </c>
      <c r="H25" s="5">
        <v>1.3835109999999999</v>
      </c>
      <c r="I25" s="5">
        <v>70.621300000000005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>
        <v>4789</v>
      </c>
      <c r="P25" t="s">
        <v>59</v>
      </c>
      <c r="Q25" t="s">
        <v>60</v>
      </c>
    </row>
    <row r="26" spans="1:17" x14ac:dyDescent="0.25">
      <c r="A26" s="4" t="s">
        <v>43</v>
      </c>
      <c r="B26" s="5" t="s">
        <v>38</v>
      </c>
      <c r="C26" t="s">
        <v>37</v>
      </c>
      <c r="D26" t="s">
        <v>26</v>
      </c>
      <c r="E26">
        <v>1</v>
      </c>
      <c r="F26" t="str">
        <f t="shared" si="0"/>
        <v>Aggregate1-in-10August Typical Event DayAll1</v>
      </c>
      <c r="G26" s="13">
        <v>15.664110000000001</v>
      </c>
      <c r="H26" s="5">
        <v>15.664110000000001</v>
      </c>
      <c r="I26" s="5">
        <v>70.621300000000005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>
        <v>4789</v>
      </c>
      <c r="P26" t="s">
        <v>59</v>
      </c>
      <c r="Q26" t="s">
        <v>60</v>
      </c>
    </row>
    <row r="27" spans="1:17" x14ac:dyDescent="0.25">
      <c r="A27" s="4" t="s">
        <v>30</v>
      </c>
      <c r="B27" s="5" t="s">
        <v>38</v>
      </c>
      <c r="C27" t="s">
        <v>50</v>
      </c>
      <c r="D27" t="s">
        <v>48</v>
      </c>
      <c r="E27">
        <v>1</v>
      </c>
      <c r="F27" t="str">
        <f t="shared" si="0"/>
        <v>Average Per Ton1-in-10July Monthly System Peak Day30% Cycling1</v>
      </c>
      <c r="G27" s="13">
        <v>0.32326450000000001</v>
      </c>
      <c r="H27" s="5">
        <v>0.32326450000000001</v>
      </c>
      <c r="I27" s="5">
        <v>70.016199999999998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>
        <v>1337</v>
      </c>
      <c r="P27" t="s">
        <v>59</v>
      </c>
      <c r="Q27" t="s">
        <v>60</v>
      </c>
    </row>
    <row r="28" spans="1:17" x14ac:dyDescent="0.25">
      <c r="A28" s="4" t="s">
        <v>28</v>
      </c>
      <c r="B28" s="5" t="s">
        <v>38</v>
      </c>
      <c r="C28" t="s">
        <v>50</v>
      </c>
      <c r="D28" t="s">
        <v>48</v>
      </c>
      <c r="E28">
        <v>1</v>
      </c>
      <c r="F28" t="str">
        <f t="shared" si="0"/>
        <v>Average Per Premise1-in-10July Monthly System Peak Day30% Cycling1</v>
      </c>
      <c r="G28" s="13">
        <v>3.4296989999999998</v>
      </c>
      <c r="H28" s="5">
        <v>3.4296989999999998</v>
      </c>
      <c r="I28" s="5">
        <v>70.016199999999998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>
        <v>1337</v>
      </c>
      <c r="P28" t="s">
        <v>59</v>
      </c>
      <c r="Q28" t="s">
        <v>60</v>
      </c>
    </row>
    <row r="29" spans="1:17" x14ac:dyDescent="0.25">
      <c r="A29" s="4" t="s">
        <v>29</v>
      </c>
      <c r="B29" s="5" t="s">
        <v>38</v>
      </c>
      <c r="C29" t="s">
        <v>50</v>
      </c>
      <c r="D29" t="s">
        <v>48</v>
      </c>
      <c r="E29">
        <v>1</v>
      </c>
      <c r="F29" t="str">
        <f t="shared" si="0"/>
        <v>Average Per Device1-in-10July Monthly System Peak Day30% Cycling1</v>
      </c>
      <c r="G29" s="13">
        <v>1.255959</v>
      </c>
      <c r="H29" s="5">
        <v>1.255959</v>
      </c>
      <c r="I29" s="5">
        <v>70.016199999999998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>
        <v>1337</v>
      </c>
      <c r="P29" t="s">
        <v>59</v>
      </c>
      <c r="Q29" t="s">
        <v>60</v>
      </c>
    </row>
    <row r="30" spans="1:17" x14ac:dyDescent="0.25">
      <c r="A30" s="4" t="s">
        <v>43</v>
      </c>
      <c r="B30" s="5" t="s">
        <v>38</v>
      </c>
      <c r="C30" t="s">
        <v>50</v>
      </c>
      <c r="D30" t="s">
        <v>48</v>
      </c>
      <c r="E30">
        <v>1</v>
      </c>
      <c r="F30" t="str">
        <f t="shared" si="0"/>
        <v>Aggregate1-in-10July Monthly System Peak Day30% Cycling1</v>
      </c>
      <c r="G30" s="13">
        <v>4.5855069999999998</v>
      </c>
      <c r="H30" s="5">
        <v>4.5855069999999998</v>
      </c>
      <c r="I30" s="5">
        <v>70.016199999999998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>
        <v>1337</v>
      </c>
      <c r="P30" t="s">
        <v>59</v>
      </c>
      <c r="Q30" t="s">
        <v>60</v>
      </c>
    </row>
    <row r="31" spans="1:17" x14ac:dyDescent="0.25">
      <c r="A31" s="4" t="s">
        <v>30</v>
      </c>
      <c r="B31" s="5" t="s">
        <v>38</v>
      </c>
      <c r="C31" t="s">
        <v>50</v>
      </c>
      <c r="D31" t="s">
        <v>31</v>
      </c>
      <c r="E31">
        <v>1</v>
      </c>
      <c r="F31" t="str">
        <f t="shared" si="0"/>
        <v>Average Per Ton1-in-10July Monthly System Peak Day50% Cycling1</v>
      </c>
      <c r="G31" s="13">
        <v>0.34705659999999999</v>
      </c>
      <c r="H31" s="5">
        <v>0.34705659999999999</v>
      </c>
      <c r="I31" s="5">
        <v>70.185900000000004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>
        <v>3452</v>
      </c>
      <c r="P31" t="s">
        <v>59</v>
      </c>
      <c r="Q31" t="s">
        <v>60</v>
      </c>
    </row>
    <row r="32" spans="1:17" x14ac:dyDescent="0.25">
      <c r="A32" s="4" t="s">
        <v>28</v>
      </c>
      <c r="B32" s="5" t="s">
        <v>38</v>
      </c>
      <c r="C32" t="s">
        <v>50</v>
      </c>
      <c r="D32" t="s">
        <v>31</v>
      </c>
      <c r="E32">
        <v>1</v>
      </c>
      <c r="F32" t="str">
        <f t="shared" si="0"/>
        <v>Average Per Premise1-in-10July Monthly System Peak Day50% Cycling1</v>
      </c>
      <c r="G32" s="13">
        <v>2.9911720000000002</v>
      </c>
      <c r="H32" s="5">
        <v>2.9911720000000002</v>
      </c>
      <c r="I32" s="5">
        <v>70.185900000000004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>
        <v>3452</v>
      </c>
      <c r="P32" t="s">
        <v>59</v>
      </c>
      <c r="Q32" t="s">
        <v>60</v>
      </c>
    </row>
    <row r="33" spans="1:17" x14ac:dyDescent="0.25">
      <c r="A33" s="4" t="s">
        <v>29</v>
      </c>
      <c r="B33" s="5" t="s">
        <v>38</v>
      </c>
      <c r="C33" t="s">
        <v>50</v>
      </c>
      <c r="D33" t="s">
        <v>31</v>
      </c>
      <c r="E33">
        <v>1</v>
      </c>
      <c r="F33" t="str">
        <f t="shared" si="0"/>
        <v>Average Per Device1-in-10July Monthly System Peak Day50% Cycling1</v>
      </c>
      <c r="G33" s="13">
        <v>1.346047</v>
      </c>
      <c r="H33" s="5">
        <v>1.346047</v>
      </c>
      <c r="I33" s="5">
        <v>70.185900000000004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>
        <v>3452</v>
      </c>
      <c r="P33" t="s">
        <v>59</v>
      </c>
      <c r="Q33" t="s">
        <v>60</v>
      </c>
    </row>
    <row r="34" spans="1:17" x14ac:dyDescent="0.25">
      <c r="A34" s="4" t="s">
        <v>43</v>
      </c>
      <c r="B34" s="5" t="s">
        <v>38</v>
      </c>
      <c r="C34" t="s">
        <v>50</v>
      </c>
      <c r="D34" t="s">
        <v>31</v>
      </c>
      <c r="E34">
        <v>1</v>
      </c>
      <c r="F34" t="str">
        <f t="shared" si="0"/>
        <v>Aggregate1-in-10July Monthly System Peak Day50% Cycling1</v>
      </c>
      <c r="G34" s="13">
        <v>10.325519999999999</v>
      </c>
      <c r="H34" s="5">
        <v>10.325519999999999</v>
      </c>
      <c r="I34" s="5">
        <v>70.185900000000004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>
        <v>3452</v>
      </c>
      <c r="P34" t="s">
        <v>59</v>
      </c>
      <c r="Q34" t="s">
        <v>60</v>
      </c>
    </row>
    <row r="35" spans="1:17" x14ac:dyDescent="0.25">
      <c r="A35" s="4" t="s">
        <v>30</v>
      </c>
      <c r="B35" s="5" t="s">
        <v>38</v>
      </c>
      <c r="C35" t="s">
        <v>50</v>
      </c>
      <c r="D35" t="s">
        <v>26</v>
      </c>
      <c r="E35">
        <v>1</v>
      </c>
      <c r="F35" t="str">
        <f t="shared" si="0"/>
        <v>Average Per Ton1-in-10July Monthly System Peak DayAll1</v>
      </c>
      <c r="G35" s="13">
        <v>0.34041389999999999</v>
      </c>
      <c r="H35" s="5">
        <v>0.34041379999999999</v>
      </c>
      <c r="I35" s="5">
        <v>70.138599999999997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>
        <v>4789</v>
      </c>
      <c r="P35" t="s">
        <v>59</v>
      </c>
      <c r="Q35" t="s">
        <v>60</v>
      </c>
    </row>
    <row r="36" spans="1:17" x14ac:dyDescent="0.25">
      <c r="A36" s="4" t="s">
        <v>28</v>
      </c>
      <c r="B36" s="5" t="s">
        <v>38</v>
      </c>
      <c r="C36" t="s">
        <v>50</v>
      </c>
      <c r="D36" t="s">
        <v>26</v>
      </c>
      <c r="E36">
        <v>1</v>
      </c>
      <c r="F36" t="str">
        <f t="shared" si="0"/>
        <v>Average Per Premise1-in-10July Monthly System Peak DayAll1</v>
      </c>
      <c r="G36" s="13">
        <v>3.1231279999999999</v>
      </c>
      <c r="H36" s="5">
        <v>3.1231279999999999</v>
      </c>
      <c r="I36" s="5">
        <v>70.138599999999997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>
        <v>4789</v>
      </c>
      <c r="P36" t="s">
        <v>59</v>
      </c>
      <c r="Q36" t="s">
        <v>60</v>
      </c>
    </row>
    <row r="37" spans="1:17" x14ac:dyDescent="0.25">
      <c r="A37" s="4" t="s">
        <v>29</v>
      </c>
      <c r="B37" s="5" t="s">
        <v>38</v>
      </c>
      <c r="C37" t="s">
        <v>50</v>
      </c>
      <c r="D37" t="s">
        <v>26</v>
      </c>
      <c r="E37">
        <v>1</v>
      </c>
      <c r="F37" t="str">
        <f t="shared" si="0"/>
        <v>Average Per Device1-in-10July Monthly System Peak DayAll1</v>
      </c>
      <c r="G37" s="13">
        <v>1.321026</v>
      </c>
      <c r="H37" s="5">
        <v>1.321026</v>
      </c>
      <c r="I37" s="5">
        <v>70.138599999999997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>
        <v>4789</v>
      </c>
      <c r="P37" t="s">
        <v>59</v>
      </c>
      <c r="Q37" t="s">
        <v>60</v>
      </c>
    </row>
    <row r="38" spans="1:17" x14ac:dyDescent="0.25">
      <c r="A38" s="4" t="s">
        <v>43</v>
      </c>
      <c r="B38" s="5" t="s">
        <v>38</v>
      </c>
      <c r="C38" t="s">
        <v>50</v>
      </c>
      <c r="D38" t="s">
        <v>26</v>
      </c>
      <c r="E38">
        <v>1</v>
      </c>
      <c r="F38" t="str">
        <f t="shared" si="0"/>
        <v>Aggregate1-in-10July Monthly System Peak DayAll1</v>
      </c>
      <c r="G38" s="13">
        <v>14.956659999999999</v>
      </c>
      <c r="H38" s="5">
        <v>14.956659999999999</v>
      </c>
      <c r="I38" s="5">
        <v>70.138599999999997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>
        <v>4789</v>
      </c>
      <c r="P38" t="s">
        <v>59</v>
      </c>
      <c r="Q38" t="s">
        <v>60</v>
      </c>
    </row>
    <row r="39" spans="1:17" x14ac:dyDescent="0.25">
      <c r="A39" s="4" t="s">
        <v>30</v>
      </c>
      <c r="B39" s="5" t="s">
        <v>38</v>
      </c>
      <c r="C39" t="s">
        <v>51</v>
      </c>
      <c r="D39" t="s">
        <v>48</v>
      </c>
      <c r="E39">
        <v>1</v>
      </c>
      <c r="F39" t="str">
        <f t="shared" si="0"/>
        <v>Average Per Ton1-in-10June Monthly System Peak Day30% Cycling1</v>
      </c>
      <c r="G39" s="13">
        <v>0.31568790000000002</v>
      </c>
      <c r="H39" s="5">
        <v>0.31568790000000002</v>
      </c>
      <c r="I39" s="5">
        <v>66.519599999999997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>
        <v>1337</v>
      </c>
      <c r="P39" t="s">
        <v>59</v>
      </c>
      <c r="Q39" t="s">
        <v>60</v>
      </c>
    </row>
    <row r="40" spans="1:17" x14ac:dyDescent="0.25">
      <c r="A40" s="4" t="s">
        <v>28</v>
      </c>
      <c r="B40" s="5" t="s">
        <v>38</v>
      </c>
      <c r="C40" t="s">
        <v>51</v>
      </c>
      <c r="D40" t="s">
        <v>48</v>
      </c>
      <c r="E40">
        <v>1</v>
      </c>
      <c r="F40" t="str">
        <f t="shared" si="0"/>
        <v>Average Per Premise1-in-10June Monthly System Peak Day30% Cycling1</v>
      </c>
      <c r="G40" s="13">
        <v>3.3493140000000001</v>
      </c>
      <c r="H40" s="5">
        <v>3.3493140000000001</v>
      </c>
      <c r="I40" s="5">
        <v>66.519599999999997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>
        <v>1337</v>
      </c>
      <c r="P40" t="s">
        <v>59</v>
      </c>
      <c r="Q40" t="s">
        <v>60</v>
      </c>
    </row>
    <row r="41" spans="1:17" x14ac:dyDescent="0.25">
      <c r="A41" s="4" t="s">
        <v>29</v>
      </c>
      <c r="B41" s="5" t="s">
        <v>38</v>
      </c>
      <c r="C41" t="s">
        <v>51</v>
      </c>
      <c r="D41" t="s">
        <v>48</v>
      </c>
      <c r="E41">
        <v>1</v>
      </c>
      <c r="F41" t="str">
        <f t="shared" si="0"/>
        <v>Average Per Device1-in-10June Monthly System Peak Day30% Cycling1</v>
      </c>
      <c r="G41" s="13">
        <v>1.2265219999999999</v>
      </c>
      <c r="H41" s="5">
        <v>1.2265219999999999</v>
      </c>
      <c r="I41" s="5">
        <v>66.519599999999997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>
        <v>1337</v>
      </c>
      <c r="P41" t="s">
        <v>59</v>
      </c>
      <c r="Q41" t="s">
        <v>60</v>
      </c>
    </row>
    <row r="42" spans="1:17" x14ac:dyDescent="0.25">
      <c r="A42" s="4" t="s">
        <v>43</v>
      </c>
      <c r="B42" s="5" t="s">
        <v>38</v>
      </c>
      <c r="C42" t="s">
        <v>51</v>
      </c>
      <c r="D42" t="s">
        <v>48</v>
      </c>
      <c r="E42">
        <v>1</v>
      </c>
      <c r="F42" t="str">
        <f t="shared" si="0"/>
        <v>Aggregate1-in-10June Monthly System Peak Day30% Cycling1</v>
      </c>
      <c r="G42" s="13">
        <v>4.4780329999999999</v>
      </c>
      <c r="H42" s="5">
        <v>4.4780329999999999</v>
      </c>
      <c r="I42" s="5">
        <v>66.519599999999997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>
        <v>1337</v>
      </c>
      <c r="P42" t="s">
        <v>59</v>
      </c>
      <c r="Q42" t="s">
        <v>60</v>
      </c>
    </row>
    <row r="43" spans="1:17" x14ac:dyDescent="0.25">
      <c r="A43" s="4" t="s">
        <v>30</v>
      </c>
      <c r="B43" s="5" t="s">
        <v>38</v>
      </c>
      <c r="C43" t="s">
        <v>51</v>
      </c>
      <c r="D43" t="s">
        <v>31</v>
      </c>
      <c r="E43">
        <v>1</v>
      </c>
      <c r="F43" t="str">
        <f t="shared" si="0"/>
        <v>Average Per Ton1-in-10June Monthly System Peak Day50% Cycling1</v>
      </c>
      <c r="G43" s="13">
        <v>0.34382479999999999</v>
      </c>
      <c r="H43" s="5">
        <v>0.34382479999999999</v>
      </c>
      <c r="I43" s="5">
        <v>66.772599999999997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>
        <v>3452</v>
      </c>
      <c r="P43" t="s">
        <v>59</v>
      </c>
      <c r="Q43" t="s">
        <v>60</v>
      </c>
    </row>
    <row r="44" spans="1:17" x14ac:dyDescent="0.25">
      <c r="A44" s="4" t="s">
        <v>28</v>
      </c>
      <c r="B44" s="5" t="s">
        <v>38</v>
      </c>
      <c r="C44" t="s">
        <v>51</v>
      </c>
      <c r="D44" t="s">
        <v>31</v>
      </c>
      <c r="E44">
        <v>1</v>
      </c>
      <c r="F44" t="str">
        <f t="shared" si="0"/>
        <v>Average Per Premise1-in-10June Monthly System Peak Day50% Cycling1</v>
      </c>
      <c r="G44" s="13">
        <v>2.9633180000000001</v>
      </c>
      <c r="H44" s="5">
        <v>2.9633180000000001</v>
      </c>
      <c r="I44" s="5">
        <v>66.772599999999997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>
        <v>3452</v>
      </c>
      <c r="P44" t="s">
        <v>59</v>
      </c>
      <c r="Q44" t="s">
        <v>60</v>
      </c>
    </row>
    <row r="45" spans="1:17" x14ac:dyDescent="0.25">
      <c r="A45" s="4" t="s">
        <v>29</v>
      </c>
      <c r="B45" s="5" t="s">
        <v>38</v>
      </c>
      <c r="C45" t="s">
        <v>51</v>
      </c>
      <c r="D45" t="s">
        <v>31</v>
      </c>
      <c r="E45">
        <v>1</v>
      </c>
      <c r="F45" t="str">
        <f t="shared" si="0"/>
        <v>Average Per Device1-in-10June Monthly System Peak Day50% Cycling1</v>
      </c>
      <c r="G45" s="13">
        <v>1.333512</v>
      </c>
      <c r="H45" s="5">
        <v>1.333512</v>
      </c>
      <c r="I45" s="5">
        <v>66.772599999999997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>
        <v>3452</v>
      </c>
      <c r="P45" t="s">
        <v>59</v>
      </c>
      <c r="Q45" t="s">
        <v>60</v>
      </c>
    </row>
    <row r="46" spans="1:17" x14ac:dyDescent="0.25">
      <c r="A46" s="4" t="s">
        <v>43</v>
      </c>
      <c r="B46" s="5" t="s">
        <v>38</v>
      </c>
      <c r="C46" t="s">
        <v>51</v>
      </c>
      <c r="D46" t="s">
        <v>31</v>
      </c>
      <c r="E46">
        <v>1</v>
      </c>
      <c r="F46" t="str">
        <f t="shared" si="0"/>
        <v>Aggregate1-in-10June Monthly System Peak Day50% Cycling1</v>
      </c>
      <c r="G46" s="13">
        <v>10.229369999999999</v>
      </c>
      <c r="H46" s="5">
        <v>10.229369999999999</v>
      </c>
      <c r="I46" s="5">
        <v>66.772599999999997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>
        <v>3452</v>
      </c>
      <c r="P46" t="s">
        <v>59</v>
      </c>
      <c r="Q46" t="s">
        <v>60</v>
      </c>
    </row>
    <row r="47" spans="1:17" x14ac:dyDescent="0.25">
      <c r="A47" s="4" t="s">
        <v>30</v>
      </c>
      <c r="B47" s="5" t="s">
        <v>38</v>
      </c>
      <c r="C47" t="s">
        <v>51</v>
      </c>
      <c r="D47" t="s">
        <v>26</v>
      </c>
      <c r="E47">
        <v>1</v>
      </c>
      <c r="F47" t="str">
        <f t="shared" si="0"/>
        <v>Average Per Ton1-in-10June Monthly System Peak DayAll1</v>
      </c>
      <c r="G47" s="13">
        <v>0.33596900000000002</v>
      </c>
      <c r="H47" s="5">
        <v>0.33596900000000002</v>
      </c>
      <c r="I47" s="5">
        <v>66.701999999999998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>
        <v>4789</v>
      </c>
      <c r="P47" t="s">
        <v>59</v>
      </c>
      <c r="Q47" t="s">
        <v>60</v>
      </c>
    </row>
    <row r="48" spans="1:17" x14ac:dyDescent="0.25">
      <c r="A48" s="4" t="s">
        <v>28</v>
      </c>
      <c r="B48" s="5" t="s">
        <v>38</v>
      </c>
      <c r="C48" t="s">
        <v>51</v>
      </c>
      <c r="D48" t="s">
        <v>26</v>
      </c>
      <c r="E48">
        <v>1</v>
      </c>
      <c r="F48" t="str">
        <f t="shared" si="0"/>
        <v>Average Per Premise1-in-10June Monthly System Peak DayAll1</v>
      </c>
      <c r="G48" s="13">
        <v>3.0823489999999998</v>
      </c>
      <c r="H48" s="5">
        <v>3.0823489999999998</v>
      </c>
      <c r="I48" s="5">
        <v>66.701999999999998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>
        <v>4789</v>
      </c>
      <c r="P48" t="s">
        <v>59</v>
      </c>
      <c r="Q48" t="s">
        <v>60</v>
      </c>
    </row>
    <row r="49" spans="1:17" x14ac:dyDescent="0.25">
      <c r="A49" s="4" t="s">
        <v>29</v>
      </c>
      <c r="B49" s="5" t="s">
        <v>38</v>
      </c>
      <c r="C49" t="s">
        <v>51</v>
      </c>
      <c r="D49" t="s">
        <v>26</v>
      </c>
      <c r="E49">
        <v>1</v>
      </c>
      <c r="F49" t="str">
        <f t="shared" si="0"/>
        <v>Average Per Device1-in-10June Monthly System Peak DayAll1</v>
      </c>
      <c r="G49" s="13">
        <v>1.3037780000000001</v>
      </c>
      <c r="H49" s="5">
        <v>1.3037780000000001</v>
      </c>
      <c r="I49" s="5">
        <v>66.701999999999998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>
        <v>4789</v>
      </c>
      <c r="P49" t="s">
        <v>59</v>
      </c>
      <c r="Q49" t="s">
        <v>60</v>
      </c>
    </row>
    <row r="50" spans="1:17" x14ac:dyDescent="0.25">
      <c r="A50" s="4" t="s">
        <v>43</v>
      </c>
      <c r="B50" s="5" t="s">
        <v>38</v>
      </c>
      <c r="C50" t="s">
        <v>51</v>
      </c>
      <c r="D50" t="s">
        <v>26</v>
      </c>
      <c r="E50">
        <v>1</v>
      </c>
      <c r="F50" t="str">
        <f t="shared" si="0"/>
        <v>Aggregate1-in-10June Monthly System Peak DayAll1</v>
      </c>
      <c r="G50" s="13">
        <v>14.761369999999999</v>
      </c>
      <c r="H50" s="5">
        <v>14.761369999999999</v>
      </c>
      <c r="I50" s="5">
        <v>66.701999999999998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>
        <v>4789</v>
      </c>
      <c r="P50" t="s">
        <v>59</v>
      </c>
      <c r="Q50" t="s">
        <v>60</v>
      </c>
    </row>
    <row r="51" spans="1:17" x14ac:dyDescent="0.25">
      <c r="A51" s="4" t="s">
        <v>30</v>
      </c>
      <c r="B51" s="5" t="s">
        <v>38</v>
      </c>
      <c r="C51" t="s">
        <v>52</v>
      </c>
      <c r="D51" t="s">
        <v>48</v>
      </c>
      <c r="E51">
        <v>1</v>
      </c>
      <c r="F51" t="str">
        <f t="shared" si="0"/>
        <v>Average Per Ton1-in-10May Monthly System Peak Day30% Cycling1</v>
      </c>
      <c r="G51" s="13">
        <v>0.31590380000000001</v>
      </c>
      <c r="H51" s="5">
        <v>0.31590380000000001</v>
      </c>
      <c r="I51" s="5">
        <v>64.404899999999998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>
        <v>1337</v>
      </c>
      <c r="P51" t="s">
        <v>59</v>
      </c>
      <c r="Q51" t="s">
        <v>60</v>
      </c>
    </row>
    <row r="52" spans="1:17" x14ac:dyDescent="0.25">
      <c r="A52" s="4" t="s">
        <v>28</v>
      </c>
      <c r="B52" s="5" t="s">
        <v>38</v>
      </c>
      <c r="C52" t="s">
        <v>52</v>
      </c>
      <c r="D52" t="s">
        <v>48</v>
      </c>
      <c r="E52">
        <v>1</v>
      </c>
      <c r="F52" t="str">
        <f t="shared" si="0"/>
        <v>Average Per Premise1-in-10May Monthly System Peak Day30% Cycling1</v>
      </c>
      <c r="G52" s="13">
        <v>3.3516050000000002</v>
      </c>
      <c r="H52" s="5">
        <v>3.3516050000000002</v>
      </c>
      <c r="I52" s="5">
        <v>64.404899999999998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>
        <v>1337</v>
      </c>
      <c r="P52" t="s">
        <v>59</v>
      </c>
      <c r="Q52" t="s">
        <v>60</v>
      </c>
    </row>
    <row r="53" spans="1:17" x14ac:dyDescent="0.25">
      <c r="A53" s="4" t="s">
        <v>29</v>
      </c>
      <c r="B53" s="5" t="s">
        <v>38</v>
      </c>
      <c r="C53" t="s">
        <v>52</v>
      </c>
      <c r="D53" t="s">
        <v>48</v>
      </c>
      <c r="E53">
        <v>1</v>
      </c>
      <c r="F53" t="str">
        <f t="shared" si="0"/>
        <v>Average Per Device1-in-10May Monthly System Peak Day30% Cycling1</v>
      </c>
      <c r="G53" s="13">
        <v>1.2273609999999999</v>
      </c>
      <c r="H53" s="5">
        <v>1.2273609999999999</v>
      </c>
      <c r="I53" s="5">
        <v>64.404899999999998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>
        <v>1337</v>
      </c>
      <c r="P53" t="s">
        <v>59</v>
      </c>
      <c r="Q53" t="s">
        <v>60</v>
      </c>
    </row>
    <row r="54" spans="1:17" x14ac:dyDescent="0.25">
      <c r="A54" s="4" t="s">
        <v>43</v>
      </c>
      <c r="B54" s="5" t="s">
        <v>38</v>
      </c>
      <c r="C54" t="s">
        <v>52</v>
      </c>
      <c r="D54" t="s">
        <v>48</v>
      </c>
      <c r="E54">
        <v>1</v>
      </c>
      <c r="F54" t="str">
        <f t="shared" si="0"/>
        <v>Aggregate1-in-10May Monthly System Peak Day30% Cycling1</v>
      </c>
      <c r="G54" s="13">
        <v>4.4810949999999998</v>
      </c>
      <c r="H54" s="5">
        <v>4.4810949999999998</v>
      </c>
      <c r="I54" s="5">
        <v>64.404899999999998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>
        <v>1337</v>
      </c>
      <c r="P54" t="s">
        <v>59</v>
      </c>
      <c r="Q54" t="s">
        <v>60</v>
      </c>
    </row>
    <row r="55" spans="1:17" x14ac:dyDescent="0.25">
      <c r="A55" s="4" t="s">
        <v>30</v>
      </c>
      <c r="B55" s="5" t="s">
        <v>38</v>
      </c>
      <c r="C55" t="s">
        <v>52</v>
      </c>
      <c r="D55" t="s">
        <v>31</v>
      </c>
      <c r="E55">
        <v>1</v>
      </c>
      <c r="F55" t="str">
        <f t="shared" si="0"/>
        <v>Average Per Ton1-in-10May Monthly System Peak Day50% Cycling1</v>
      </c>
      <c r="G55" s="13">
        <v>0.34353070000000002</v>
      </c>
      <c r="H55" s="5">
        <v>0.34353070000000002</v>
      </c>
      <c r="I55" s="5">
        <v>65.031199999999998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>
        <v>3452</v>
      </c>
      <c r="P55" t="s">
        <v>59</v>
      </c>
      <c r="Q55" t="s">
        <v>60</v>
      </c>
    </row>
    <row r="56" spans="1:17" x14ac:dyDescent="0.25">
      <c r="A56" s="4" t="s">
        <v>28</v>
      </c>
      <c r="B56" s="5" t="s">
        <v>38</v>
      </c>
      <c r="C56" t="s">
        <v>52</v>
      </c>
      <c r="D56" t="s">
        <v>31</v>
      </c>
      <c r="E56">
        <v>1</v>
      </c>
      <c r="F56" t="str">
        <f t="shared" si="0"/>
        <v>Average Per Premise1-in-10May Monthly System Peak Day50% Cycling1</v>
      </c>
      <c r="G56" s="13">
        <v>2.9607830000000002</v>
      </c>
      <c r="H56" s="5">
        <v>2.9607830000000002</v>
      </c>
      <c r="I56" s="5">
        <v>65.031199999999998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>
        <v>3452</v>
      </c>
      <c r="P56" t="s">
        <v>59</v>
      </c>
      <c r="Q56" t="s">
        <v>60</v>
      </c>
    </row>
    <row r="57" spans="1:17" x14ac:dyDescent="0.25">
      <c r="A57" s="4" t="s">
        <v>29</v>
      </c>
      <c r="B57" s="5" t="s">
        <v>38</v>
      </c>
      <c r="C57" t="s">
        <v>52</v>
      </c>
      <c r="D57" t="s">
        <v>31</v>
      </c>
      <c r="E57">
        <v>1</v>
      </c>
      <c r="F57" t="str">
        <f t="shared" si="0"/>
        <v>Average Per Device1-in-10May Monthly System Peak Day50% Cycling1</v>
      </c>
      <c r="G57" s="13">
        <v>1.3323719999999999</v>
      </c>
      <c r="H57" s="5">
        <v>1.3323719999999999</v>
      </c>
      <c r="I57" s="5">
        <v>65.031199999999998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>
        <v>3452</v>
      </c>
      <c r="P57" t="s">
        <v>59</v>
      </c>
      <c r="Q57" t="s">
        <v>60</v>
      </c>
    </row>
    <row r="58" spans="1:17" x14ac:dyDescent="0.25">
      <c r="A58" s="4" t="s">
        <v>43</v>
      </c>
      <c r="B58" s="5" t="s">
        <v>38</v>
      </c>
      <c r="C58" t="s">
        <v>52</v>
      </c>
      <c r="D58" t="s">
        <v>31</v>
      </c>
      <c r="E58">
        <v>1</v>
      </c>
      <c r="F58" t="str">
        <f t="shared" si="0"/>
        <v>Aggregate1-in-10May Monthly System Peak Day50% Cycling1</v>
      </c>
      <c r="G58" s="13">
        <v>10.22062</v>
      </c>
      <c r="H58" s="5">
        <v>10.22062</v>
      </c>
      <c r="I58" s="5">
        <v>65.031199999999998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>
        <v>3452</v>
      </c>
      <c r="P58" t="s">
        <v>59</v>
      </c>
      <c r="Q58" t="s">
        <v>60</v>
      </c>
    </row>
    <row r="59" spans="1:17" x14ac:dyDescent="0.25">
      <c r="A59" s="4" t="s">
        <v>30</v>
      </c>
      <c r="B59" s="5" t="s">
        <v>38</v>
      </c>
      <c r="C59" t="s">
        <v>52</v>
      </c>
      <c r="D59" t="s">
        <v>26</v>
      </c>
      <c r="E59">
        <v>1</v>
      </c>
      <c r="F59" t="str">
        <f t="shared" si="0"/>
        <v>Average Per Ton1-in-10May Monthly System Peak DayAll1</v>
      </c>
      <c r="G59" s="13">
        <v>0.33581729999999999</v>
      </c>
      <c r="H59" s="5">
        <v>0.33581729999999999</v>
      </c>
      <c r="I59" s="5">
        <v>64.856300000000005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>
        <v>4789</v>
      </c>
      <c r="P59" t="s">
        <v>59</v>
      </c>
      <c r="Q59" t="s">
        <v>60</v>
      </c>
    </row>
    <row r="60" spans="1:17" x14ac:dyDescent="0.25">
      <c r="A60" s="4" t="s">
        <v>28</v>
      </c>
      <c r="B60" s="5" t="s">
        <v>38</v>
      </c>
      <c r="C60" t="s">
        <v>52</v>
      </c>
      <c r="D60" t="s">
        <v>26</v>
      </c>
      <c r="E60">
        <v>1</v>
      </c>
      <c r="F60" t="str">
        <f t="shared" si="0"/>
        <v>Average Per Premise1-in-10May Monthly System Peak DayAll1</v>
      </c>
      <c r="G60" s="13">
        <v>3.0809570000000002</v>
      </c>
      <c r="H60" s="5">
        <v>3.0809570000000002</v>
      </c>
      <c r="I60" s="5">
        <v>64.856300000000005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>
        <v>4789</v>
      </c>
      <c r="P60" t="s">
        <v>59</v>
      </c>
      <c r="Q60" t="s">
        <v>60</v>
      </c>
    </row>
    <row r="61" spans="1:17" x14ac:dyDescent="0.25">
      <c r="A61" s="4" t="s">
        <v>29</v>
      </c>
      <c r="B61" s="5" t="s">
        <v>38</v>
      </c>
      <c r="C61" t="s">
        <v>52</v>
      </c>
      <c r="D61" t="s">
        <v>26</v>
      </c>
      <c r="E61">
        <v>1</v>
      </c>
      <c r="F61" t="str">
        <f t="shared" si="0"/>
        <v>Average Per Device1-in-10May Monthly System Peak DayAll1</v>
      </c>
      <c r="G61" s="13">
        <v>1.3031889999999999</v>
      </c>
      <c r="H61" s="5">
        <v>1.3031889999999999</v>
      </c>
      <c r="I61" s="5">
        <v>64.856300000000005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>
        <v>4789</v>
      </c>
      <c r="P61" t="s">
        <v>59</v>
      </c>
      <c r="Q61" t="s">
        <v>60</v>
      </c>
    </row>
    <row r="62" spans="1:17" x14ac:dyDescent="0.25">
      <c r="A62" s="4" t="s">
        <v>43</v>
      </c>
      <c r="B62" s="5" t="s">
        <v>38</v>
      </c>
      <c r="C62" t="s">
        <v>52</v>
      </c>
      <c r="D62" t="s">
        <v>26</v>
      </c>
      <c r="E62">
        <v>1</v>
      </c>
      <c r="F62" t="str">
        <f t="shared" si="0"/>
        <v>Aggregate1-in-10May Monthly System Peak DayAll1</v>
      </c>
      <c r="G62" s="13">
        <v>14.7547</v>
      </c>
      <c r="H62" s="5">
        <v>14.7547</v>
      </c>
      <c r="I62" s="5">
        <v>64.856300000000005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>
        <v>4789</v>
      </c>
      <c r="P62" t="s">
        <v>59</v>
      </c>
      <c r="Q62" t="s">
        <v>60</v>
      </c>
    </row>
    <row r="63" spans="1:17" x14ac:dyDescent="0.25">
      <c r="A63" s="4" t="s">
        <v>30</v>
      </c>
      <c r="B63" s="5" t="s">
        <v>38</v>
      </c>
      <c r="C63" t="s">
        <v>53</v>
      </c>
      <c r="D63" t="s">
        <v>48</v>
      </c>
      <c r="E63">
        <v>1</v>
      </c>
      <c r="F63" t="str">
        <f t="shared" si="0"/>
        <v>Average Per Ton1-in-10October Monthly System Peak Day30% Cycling1</v>
      </c>
      <c r="G63" s="13">
        <v>0.33395859999999999</v>
      </c>
      <c r="H63" s="5">
        <v>0.33395859999999999</v>
      </c>
      <c r="I63" s="5">
        <v>70.958200000000005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>
        <v>1337</v>
      </c>
      <c r="P63" t="s">
        <v>59</v>
      </c>
      <c r="Q63" t="s">
        <v>60</v>
      </c>
    </row>
    <row r="64" spans="1:17" x14ac:dyDescent="0.25">
      <c r="A64" s="4" t="s">
        <v>28</v>
      </c>
      <c r="B64" s="5" t="s">
        <v>38</v>
      </c>
      <c r="C64" t="s">
        <v>53</v>
      </c>
      <c r="D64" t="s">
        <v>48</v>
      </c>
      <c r="E64">
        <v>1</v>
      </c>
      <c r="F64" t="str">
        <f t="shared" si="0"/>
        <v>Average Per Premise1-in-10October Monthly System Peak Day30% Cycling1</v>
      </c>
      <c r="G64" s="13">
        <v>3.543158</v>
      </c>
      <c r="H64" s="5">
        <v>3.543158</v>
      </c>
      <c r="I64" s="5">
        <v>70.958200000000005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>
        <v>1337</v>
      </c>
      <c r="P64" t="s">
        <v>59</v>
      </c>
      <c r="Q64" t="s">
        <v>60</v>
      </c>
    </row>
    <row r="65" spans="1:17" x14ac:dyDescent="0.25">
      <c r="A65" s="4" t="s">
        <v>29</v>
      </c>
      <c r="B65" s="5" t="s">
        <v>38</v>
      </c>
      <c r="C65" t="s">
        <v>53</v>
      </c>
      <c r="D65" t="s">
        <v>48</v>
      </c>
      <c r="E65">
        <v>1</v>
      </c>
      <c r="F65" t="str">
        <f t="shared" si="0"/>
        <v>Average Per Device1-in-10October Monthly System Peak Day30% Cycling1</v>
      </c>
      <c r="G65" s="13">
        <v>1.2975080000000001</v>
      </c>
      <c r="H65" s="5">
        <v>1.2975080000000001</v>
      </c>
      <c r="I65" s="5">
        <v>70.958200000000005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>
        <v>1337</v>
      </c>
      <c r="P65" t="s">
        <v>59</v>
      </c>
      <c r="Q65" t="s">
        <v>60</v>
      </c>
    </row>
    <row r="66" spans="1:17" x14ac:dyDescent="0.25">
      <c r="A66" s="4" t="s">
        <v>43</v>
      </c>
      <c r="B66" s="5" t="s">
        <v>38</v>
      </c>
      <c r="C66" t="s">
        <v>53</v>
      </c>
      <c r="D66" t="s">
        <v>48</v>
      </c>
      <c r="E66">
        <v>1</v>
      </c>
      <c r="F66" t="str">
        <f t="shared" si="0"/>
        <v>Aggregate1-in-10October Monthly System Peak Day30% Cycling1</v>
      </c>
      <c r="G66" s="13">
        <v>4.7372019999999999</v>
      </c>
      <c r="H66" s="5">
        <v>4.7372030000000001</v>
      </c>
      <c r="I66" s="5">
        <v>70.958200000000005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>
        <v>1337</v>
      </c>
      <c r="P66" t="s">
        <v>59</v>
      </c>
      <c r="Q66" t="s">
        <v>60</v>
      </c>
    </row>
    <row r="67" spans="1:17" x14ac:dyDescent="0.25">
      <c r="A67" s="4" t="s">
        <v>30</v>
      </c>
      <c r="B67" s="5" t="s">
        <v>38</v>
      </c>
      <c r="C67" t="s">
        <v>53</v>
      </c>
      <c r="D67" t="s">
        <v>31</v>
      </c>
      <c r="E67">
        <v>1</v>
      </c>
      <c r="F67" t="str">
        <f t="shared" ref="F67:F130" si="1">CONCATENATE(A67,B67,C67,D67,E67)</f>
        <v>Average Per Ton1-in-10October Monthly System Peak Day50% Cycling1</v>
      </c>
      <c r="G67" s="13">
        <v>0.35217769999999998</v>
      </c>
      <c r="H67" s="5">
        <v>0.35217779999999999</v>
      </c>
      <c r="I67" s="5">
        <v>71.273200000000003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>
        <v>3452</v>
      </c>
      <c r="P67" t="s">
        <v>59</v>
      </c>
      <c r="Q67" t="s">
        <v>60</v>
      </c>
    </row>
    <row r="68" spans="1:17" x14ac:dyDescent="0.25">
      <c r="A68" s="4" t="s">
        <v>28</v>
      </c>
      <c r="B68" s="5" t="s">
        <v>38</v>
      </c>
      <c r="C68" t="s">
        <v>53</v>
      </c>
      <c r="D68" t="s">
        <v>31</v>
      </c>
      <c r="E68">
        <v>1</v>
      </c>
      <c r="F68" t="str">
        <f t="shared" si="1"/>
        <v>Average Per Premise1-in-10October Monthly System Peak Day50% Cycling1</v>
      </c>
      <c r="G68" s="13">
        <v>3.0353089999999998</v>
      </c>
      <c r="H68" s="5">
        <v>3.0353089999999998</v>
      </c>
      <c r="I68" s="5">
        <v>71.273200000000003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>
        <v>3452</v>
      </c>
      <c r="P68" t="s">
        <v>59</v>
      </c>
      <c r="Q68" t="s">
        <v>60</v>
      </c>
    </row>
    <row r="69" spans="1:17" x14ac:dyDescent="0.25">
      <c r="A69" s="4" t="s">
        <v>29</v>
      </c>
      <c r="B69" s="5" t="s">
        <v>38</v>
      </c>
      <c r="C69" t="s">
        <v>53</v>
      </c>
      <c r="D69" t="s">
        <v>31</v>
      </c>
      <c r="E69">
        <v>1</v>
      </c>
      <c r="F69" t="str">
        <f t="shared" si="1"/>
        <v>Average Per Device1-in-10October Monthly System Peak Day50% Cycling1</v>
      </c>
      <c r="G69" s="13">
        <v>1.365909</v>
      </c>
      <c r="H69" s="5">
        <v>1.365909</v>
      </c>
      <c r="I69" s="5">
        <v>71.273200000000003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>
        <v>3452</v>
      </c>
      <c r="P69" t="s">
        <v>59</v>
      </c>
      <c r="Q69" t="s">
        <v>60</v>
      </c>
    </row>
    <row r="70" spans="1:17" x14ac:dyDescent="0.25">
      <c r="A70" s="4" t="s">
        <v>43</v>
      </c>
      <c r="B70" s="5" t="s">
        <v>38</v>
      </c>
      <c r="C70" t="s">
        <v>53</v>
      </c>
      <c r="D70" t="s">
        <v>31</v>
      </c>
      <c r="E70">
        <v>1</v>
      </c>
      <c r="F70" t="str">
        <f t="shared" si="1"/>
        <v>Aggregate1-in-10October Monthly System Peak Day50% Cycling1</v>
      </c>
      <c r="G70" s="13">
        <v>10.47789</v>
      </c>
      <c r="H70" s="5">
        <v>10.47789</v>
      </c>
      <c r="I70" s="5">
        <v>71.273200000000003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>
        <v>3452</v>
      </c>
      <c r="P70" t="s">
        <v>59</v>
      </c>
      <c r="Q70" t="s">
        <v>60</v>
      </c>
    </row>
    <row r="71" spans="1:17" x14ac:dyDescent="0.25">
      <c r="A71" s="4" t="s">
        <v>30</v>
      </c>
      <c r="B71" s="5" t="s">
        <v>38</v>
      </c>
      <c r="C71" t="s">
        <v>53</v>
      </c>
      <c r="D71" t="s">
        <v>26</v>
      </c>
      <c r="E71">
        <v>1</v>
      </c>
      <c r="F71" t="str">
        <f t="shared" si="1"/>
        <v>Average Per Ton1-in-10October Monthly System Peak DayAll1</v>
      </c>
      <c r="G71" s="13">
        <v>0.34709089999999998</v>
      </c>
      <c r="H71" s="5">
        <v>0.34709099999999998</v>
      </c>
      <c r="I71" s="5">
        <v>71.185199999999995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>
        <v>4789</v>
      </c>
      <c r="P71" t="s">
        <v>59</v>
      </c>
      <c r="Q71" t="s">
        <v>60</v>
      </c>
    </row>
    <row r="72" spans="1:17" x14ac:dyDescent="0.25">
      <c r="A72" s="4" t="s">
        <v>28</v>
      </c>
      <c r="B72" s="5" t="s">
        <v>38</v>
      </c>
      <c r="C72" t="s">
        <v>53</v>
      </c>
      <c r="D72" t="s">
        <v>26</v>
      </c>
      <c r="E72">
        <v>1</v>
      </c>
      <c r="F72" t="str">
        <f t="shared" si="1"/>
        <v>Average Per Premise1-in-10October Monthly System Peak DayAll1</v>
      </c>
      <c r="G72" s="13">
        <v>3.1843870000000001</v>
      </c>
      <c r="H72" s="5">
        <v>3.1843880000000002</v>
      </c>
      <c r="I72" s="5">
        <v>71.185199999999995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>
        <v>4789</v>
      </c>
      <c r="P72" t="s">
        <v>59</v>
      </c>
      <c r="Q72" t="s">
        <v>60</v>
      </c>
    </row>
    <row r="73" spans="1:17" x14ac:dyDescent="0.25">
      <c r="A73" s="4" t="s">
        <v>29</v>
      </c>
      <c r="B73" s="5" t="s">
        <v>38</v>
      </c>
      <c r="C73" t="s">
        <v>53</v>
      </c>
      <c r="D73" t="s">
        <v>26</v>
      </c>
      <c r="E73">
        <v>1</v>
      </c>
      <c r="F73" t="str">
        <f t="shared" si="1"/>
        <v>Average Per Device1-in-10October Monthly System Peak DayAll1</v>
      </c>
      <c r="G73" s="13">
        <v>1.346938</v>
      </c>
      <c r="H73" s="5">
        <v>1.346938</v>
      </c>
      <c r="I73" s="5">
        <v>71.185199999999995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>
        <v>4789</v>
      </c>
      <c r="P73" t="s">
        <v>59</v>
      </c>
      <c r="Q73" t="s">
        <v>60</v>
      </c>
    </row>
    <row r="74" spans="1:17" x14ac:dyDescent="0.25">
      <c r="A74" s="4" t="s">
        <v>43</v>
      </c>
      <c r="B74" s="5" t="s">
        <v>38</v>
      </c>
      <c r="C74" t="s">
        <v>53</v>
      </c>
      <c r="D74" t="s">
        <v>26</v>
      </c>
      <c r="E74">
        <v>1</v>
      </c>
      <c r="F74" t="str">
        <f t="shared" si="1"/>
        <v>Aggregate1-in-10October Monthly System Peak DayAll1</v>
      </c>
      <c r="G74" s="13">
        <v>15.250030000000001</v>
      </c>
      <c r="H74" s="5">
        <v>15.250030000000001</v>
      </c>
      <c r="I74" s="5">
        <v>71.185199999999995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>
        <v>4789</v>
      </c>
      <c r="P74" t="s">
        <v>59</v>
      </c>
      <c r="Q74" t="s">
        <v>60</v>
      </c>
    </row>
    <row r="75" spans="1:17" x14ac:dyDescent="0.25">
      <c r="A75" s="4" t="s">
        <v>30</v>
      </c>
      <c r="B75" s="5" t="s">
        <v>38</v>
      </c>
      <c r="C75" t="s">
        <v>54</v>
      </c>
      <c r="D75" t="s">
        <v>48</v>
      </c>
      <c r="E75">
        <v>1</v>
      </c>
      <c r="F75" t="str">
        <f t="shared" si="1"/>
        <v>Average Per Ton1-in-10September Monthly System Peak Day30% Cycling1</v>
      </c>
      <c r="G75" s="13">
        <v>0.40779100000000001</v>
      </c>
      <c r="H75" s="5">
        <v>0.40779100000000001</v>
      </c>
      <c r="I75" s="5">
        <v>74.012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>
        <v>1337</v>
      </c>
      <c r="P75" t="s">
        <v>59</v>
      </c>
      <c r="Q75" t="s">
        <v>60</v>
      </c>
    </row>
    <row r="76" spans="1:17" x14ac:dyDescent="0.25">
      <c r="A76" s="4" t="s">
        <v>28</v>
      </c>
      <c r="B76" s="5" t="s">
        <v>38</v>
      </c>
      <c r="C76" t="s">
        <v>54</v>
      </c>
      <c r="D76" t="s">
        <v>48</v>
      </c>
      <c r="E76">
        <v>1</v>
      </c>
      <c r="F76" t="str">
        <f t="shared" si="1"/>
        <v>Average Per Premise1-in-10September Monthly System Peak Day30% Cycling1</v>
      </c>
      <c r="G76" s="13">
        <v>4.3264880000000003</v>
      </c>
      <c r="H76" s="5">
        <v>4.3264880000000003</v>
      </c>
      <c r="I76" s="5">
        <v>74.012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>
        <v>1337</v>
      </c>
      <c r="P76" t="s">
        <v>59</v>
      </c>
      <c r="Q76" t="s">
        <v>60</v>
      </c>
    </row>
    <row r="77" spans="1:17" x14ac:dyDescent="0.25">
      <c r="A77" s="4" t="s">
        <v>29</v>
      </c>
      <c r="B77" s="5" t="s">
        <v>38</v>
      </c>
      <c r="C77" t="s">
        <v>54</v>
      </c>
      <c r="D77" t="s">
        <v>48</v>
      </c>
      <c r="E77">
        <v>1</v>
      </c>
      <c r="F77" t="str">
        <f t="shared" si="1"/>
        <v>Average Per Device1-in-10September Monthly System Peak Day30% Cycling1</v>
      </c>
      <c r="G77" s="13">
        <v>1.584365</v>
      </c>
      <c r="H77" s="5">
        <v>1.584365</v>
      </c>
      <c r="I77" s="5">
        <v>74.012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>
        <v>1337</v>
      </c>
      <c r="P77" t="s">
        <v>59</v>
      </c>
      <c r="Q77" t="s">
        <v>60</v>
      </c>
    </row>
    <row r="78" spans="1:17" x14ac:dyDescent="0.25">
      <c r="A78" s="4" t="s">
        <v>43</v>
      </c>
      <c r="B78" s="5" t="s">
        <v>38</v>
      </c>
      <c r="C78" t="s">
        <v>54</v>
      </c>
      <c r="D78" t="s">
        <v>48</v>
      </c>
      <c r="E78">
        <v>1</v>
      </c>
      <c r="F78" t="str">
        <f t="shared" si="1"/>
        <v>Aggregate1-in-10September Monthly System Peak Day30% Cycling1</v>
      </c>
      <c r="G78" s="13">
        <v>5.7845149999999999</v>
      </c>
      <c r="H78" s="5">
        <v>5.7845149999999999</v>
      </c>
      <c r="I78" s="5">
        <v>74.012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>
        <v>1337</v>
      </c>
      <c r="P78" t="s">
        <v>59</v>
      </c>
      <c r="Q78" t="s">
        <v>60</v>
      </c>
    </row>
    <row r="79" spans="1:17" x14ac:dyDescent="0.25">
      <c r="A79" s="4" t="s">
        <v>30</v>
      </c>
      <c r="B79" s="5" t="s">
        <v>38</v>
      </c>
      <c r="C79" t="s">
        <v>54</v>
      </c>
      <c r="D79" t="s">
        <v>31</v>
      </c>
      <c r="E79">
        <v>1</v>
      </c>
      <c r="F79" t="str">
        <f t="shared" si="1"/>
        <v>Average Per Ton1-in-10September Monthly System Peak Day50% Cycling1</v>
      </c>
      <c r="G79" s="13">
        <v>0.38243300000000002</v>
      </c>
      <c r="H79" s="5">
        <v>0.38243300000000002</v>
      </c>
      <c r="I79" s="5">
        <v>74.262500000000003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>
        <v>3452</v>
      </c>
      <c r="P79" t="s">
        <v>59</v>
      </c>
      <c r="Q79" t="s">
        <v>60</v>
      </c>
    </row>
    <row r="80" spans="1:17" x14ac:dyDescent="0.25">
      <c r="A80" s="4" t="s">
        <v>28</v>
      </c>
      <c r="B80" s="5" t="s">
        <v>38</v>
      </c>
      <c r="C80" t="s">
        <v>54</v>
      </c>
      <c r="D80" t="s">
        <v>31</v>
      </c>
      <c r="E80">
        <v>1</v>
      </c>
      <c r="F80" t="str">
        <f t="shared" si="1"/>
        <v>Average Per Premise1-in-10September Monthly System Peak Day50% Cycling1</v>
      </c>
      <c r="G80" s="13">
        <v>3.2960690000000001</v>
      </c>
      <c r="H80" s="5">
        <v>3.2960699999999998</v>
      </c>
      <c r="I80" s="5">
        <v>74.262500000000003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>
        <v>3452</v>
      </c>
      <c r="P80" t="s">
        <v>59</v>
      </c>
      <c r="Q80" t="s">
        <v>60</v>
      </c>
    </row>
    <row r="81" spans="1:17" x14ac:dyDescent="0.25">
      <c r="A81" s="4" t="s">
        <v>29</v>
      </c>
      <c r="B81" s="5" t="s">
        <v>38</v>
      </c>
      <c r="C81" t="s">
        <v>54</v>
      </c>
      <c r="D81" t="s">
        <v>31</v>
      </c>
      <c r="E81">
        <v>1</v>
      </c>
      <c r="F81" t="str">
        <f t="shared" si="1"/>
        <v>Average Per Device1-in-10September Monthly System Peak Day50% Cycling1</v>
      </c>
      <c r="G81" s="13">
        <v>1.4832529999999999</v>
      </c>
      <c r="H81" s="5">
        <v>1.4832529999999999</v>
      </c>
      <c r="I81" s="5">
        <v>74.262500000000003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>
        <v>3452</v>
      </c>
      <c r="P81" t="s">
        <v>59</v>
      </c>
      <c r="Q81" t="s">
        <v>60</v>
      </c>
    </row>
    <row r="82" spans="1:17" x14ac:dyDescent="0.25">
      <c r="A82" s="4" t="s">
        <v>43</v>
      </c>
      <c r="B82" s="5" t="s">
        <v>38</v>
      </c>
      <c r="C82" t="s">
        <v>54</v>
      </c>
      <c r="D82" t="s">
        <v>31</v>
      </c>
      <c r="E82">
        <v>1</v>
      </c>
      <c r="F82" t="str">
        <f t="shared" si="1"/>
        <v>Aggregate1-in-10September Monthly System Peak Day50% Cycling1</v>
      </c>
      <c r="G82" s="13">
        <v>11.378030000000001</v>
      </c>
      <c r="H82" s="5">
        <v>11.378030000000001</v>
      </c>
      <c r="I82" s="5">
        <v>74.262500000000003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>
        <v>3452</v>
      </c>
      <c r="P82" t="s">
        <v>59</v>
      </c>
      <c r="Q82" t="s">
        <v>60</v>
      </c>
    </row>
    <row r="83" spans="1:17" x14ac:dyDescent="0.25">
      <c r="A83" s="4" t="s">
        <v>30</v>
      </c>
      <c r="B83" s="5" t="s">
        <v>38</v>
      </c>
      <c r="C83" t="s">
        <v>54</v>
      </c>
      <c r="D83" t="s">
        <v>26</v>
      </c>
      <c r="E83">
        <v>1</v>
      </c>
      <c r="F83" t="str">
        <f t="shared" si="1"/>
        <v>Average Per Ton1-in-10September Monthly System Peak DayAll1</v>
      </c>
      <c r="G83" s="13">
        <v>0.3895129</v>
      </c>
      <c r="H83" s="5">
        <v>0.3895129</v>
      </c>
      <c r="I83" s="5">
        <v>74.192499999999995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>
        <v>4789</v>
      </c>
      <c r="P83" t="s">
        <v>59</v>
      </c>
      <c r="Q83" t="s">
        <v>60</v>
      </c>
    </row>
    <row r="84" spans="1:17" x14ac:dyDescent="0.25">
      <c r="A84" s="4" t="s">
        <v>28</v>
      </c>
      <c r="B84" s="5" t="s">
        <v>38</v>
      </c>
      <c r="C84" t="s">
        <v>54</v>
      </c>
      <c r="D84" t="s">
        <v>26</v>
      </c>
      <c r="E84">
        <v>1</v>
      </c>
      <c r="F84" t="str">
        <f t="shared" si="1"/>
        <v>Average Per Premise1-in-10September Monthly System Peak DayAll1</v>
      </c>
      <c r="G84" s="13">
        <v>3.573588</v>
      </c>
      <c r="H84" s="5">
        <v>3.573588</v>
      </c>
      <c r="I84" s="5">
        <v>74.192499999999995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>
        <v>4789</v>
      </c>
      <c r="P84" t="s">
        <v>59</v>
      </c>
      <c r="Q84" t="s">
        <v>60</v>
      </c>
    </row>
    <row r="85" spans="1:17" x14ac:dyDescent="0.25">
      <c r="A85" s="4" t="s">
        <v>29</v>
      </c>
      <c r="B85" s="5" t="s">
        <v>38</v>
      </c>
      <c r="C85" t="s">
        <v>54</v>
      </c>
      <c r="D85" t="s">
        <v>26</v>
      </c>
      <c r="E85">
        <v>1</v>
      </c>
      <c r="F85" t="str">
        <f t="shared" si="1"/>
        <v>Average Per Device1-in-10September Monthly System Peak DayAll1</v>
      </c>
      <c r="G85" s="13">
        <v>1.511563</v>
      </c>
      <c r="H85" s="5">
        <v>1.511563</v>
      </c>
      <c r="I85" s="5">
        <v>74.192499999999995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>
        <v>4789</v>
      </c>
      <c r="P85" t="s">
        <v>59</v>
      </c>
      <c r="Q85" t="s">
        <v>60</v>
      </c>
    </row>
    <row r="86" spans="1:17" x14ac:dyDescent="0.25">
      <c r="A86" s="4" t="s">
        <v>43</v>
      </c>
      <c r="B86" s="5" t="s">
        <v>38</v>
      </c>
      <c r="C86" t="s">
        <v>54</v>
      </c>
      <c r="D86" t="s">
        <v>26</v>
      </c>
      <c r="E86">
        <v>1</v>
      </c>
      <c r="F86" t="str">
        <f t="shared" si="1"/>
        <v>Aggregate1-in-10September Monthly System Peak DayAll1</v>
      </c>
      <c r="G86" s="13">
        <v>17.113910000000001</v>
      </c>
      <c r="H86" s="5">
        <v>17.113910000000001</v>
      </c>
      <c r="I86" s="5">
        <v>74.192499999999995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>
        <v>4789</v>
      </c>
      <c r="P86" t="s">
        <v>59</v>
      </c>
      <c r="Q86" t="s">
        <v>60</v>
      </c>
    </row>
    <row r="87" spans="1:17" x14ac:dyDescent="0.25">
      <c r="A87" s="4" t="s">
        <v>30</v>
      </c>
      <c r="B87" s="5" t="s">
        <v>38</v>
      </c>
      <c r="C87" t="s">
        <v>49</v>
      </c>
      <c r="D87" t="s">
        <v>48</v>
      </c>
      <c r="E87">
        <v>2</v>
      </c>
      <c r="F87" t="str">
        <f t="shared" si="1"/>
        <v>Average Per Ton1-in-10August Monthly System Peak Day30% Cycling2</v>
      </c>
      <c r="G87" s="13">
        <v>0.33995900000000001</v>
      </c>
      <c r="H87" s="5">
        <v>0.33995900000000001</v>
      </c>
      <c r="I87" s="5">
        <v>71.327200000000005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>
        <v>1337</v>
      </c>
      <c r="P87" t="s">
        <v>59</v>
      </c>
      <c r="Q87" t="s">
        <v>60</v>
      </c>
    </row>
    <row r="88" spans="1:17" x14ac:dyDescent="0.25">
      <c r="A88" s="4" t="s">
        <v>28</v>
      </c>
      <c r="B88" s="5" t="s">
        <v>38</v>
      </c>
      <c r="C88" t="s">
        <v>49</v>
      </c>
      <c r="D88" t="s">
        <v>48</v>
      </c>
      <c r="E88">
        <v>2</v>
      </c>
      <c r="F88" t="str">
        <f t="shared" si="1"/>
        <v>Average Per Premise1-in-10August Monthly System Peak Day30% Cycling2</v>
      </c>
      <c r="G88" s="13">
        <v>3.6068199999999999</v>
      </c>
      <c r="H88" s="5">
        <v>3.6068199999999999</v>
      </c>
      <c r="I88" s="5">
        <v>71.327200000000005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>
        <v>1337</v>
      </c>
      <c r="P88" t="s">
        <v>59</v>
      </c>
      <c r="Q88" t="s">
        <v>60</v>
      </c>
    </row>
    <row r="89" spans="1:17" x14ac:dyDescent="0.25">
      <c r="A89" s="4" t="s">
        <v>29</v>
      </c>
      <c r="B89" s="5" t="s">
        <v>38</v>
      </c>
      <c r="C89" t="s">
        <v>49</v>
      </c>
      <c r="D89" t="s">
        <v>48</v>
      </c>
      <c r="E89">
        <v>2</v>
      </c>
      <c r="F89" t="str">
        <f t="shared" si="1"/>
        <v>Average Per Device1-in-10August Monthly System Peak Day30% Cycling2</v>
      </c>
      <c r="G89" s="13">
        <v>1.320821</v>
      </c>
      <c r="H89" s="5">
        <v>1.320821</v>
      </c>
      <c r="I89" s="5">
        <v>71.327200000000005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>
        <v>1337</v>
      </c>
      <c r="P89" t="s">
        <v>59</v>
      </c>
      <c r="Q89" t="s">
        <v>60</v>
      </c>
    </row>
    <row r="90" spans="1:17" x14ac:dyDescent="0.25">
      <c r="A90" s="4" t="s">
        <v>43</v>
      </c>
      <c r="B90" s="5" t="s">
        <v>38</v>
      </c>
      <c r="C90" t="s">
        <v>49</v>
      </c>
      <c r="D90" t="s">
        <v>48</v>
      </c>
      <c r="E90">
        <v>2</v>
      </c>
      <c r="F90" t="str">
        <f t="shared" si="1"/>
        <v>Aggregate1-in-10August Monthly System Peak Day30% Cycling2</v>
      </c>
      <c r="G90" s="13">
        <v>4.8223190000000002</v>
      </c>
      <c r="H90" s="5">
        <v>4.8223190000000002</v>
      </c>
      <c r="I90" s="5">
        <v>71.327200000000005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>
        <v>1337</v>
      </c>
      <c r="P90" t="s">
        <v>59</v>
      </c>
      <c r="Q90" t="s">
        <v>60</v>
      </c>
    </row>
    <row r="91" spans="1:17" x14ac:dyDescent="0.25">
      <c r="A91" s="4" t="s">
        <v>30</v>
      </c>
      <c r="B91" s="5" t="s">
        <v>38</v>
      </c>
      <c r="C91" t="s">
        <v>49</v>
      </c>
      <c r="D91" t="s">
        <v>31</v>
      </c>
      <c r="E91">
        <v>2</v>
      </c>
      <c r="F91" t="str">
        <f t="shared" si="1"/>
        <v>Average Per Ton1-in-10August Monthly System Peak Day50% Cycling2</v>
      </c>
      <c r="G91" s="13">
        <v>0.34997899999999998</v>
      </c>
      <c r="H91" s="5">
        <v>0.34997899999999998</v>
      </c>
      <c r="I91" s="5">
        <v>71.516900000000007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>
        <v>3452</v>
      </c>
      <c r="P91" t="s">
        <v>59</v>
      </c>
      <c r="Q91" t="s">
        <v>60</v>
      </c>
    </row>
    <row r="92" spans="1:17" x14ac:dyDescent="0.25">
      <c r="A92" s="4" t="s">
        <v>28</v>
      </c>
      <c r="B92" s="5" t="s">
        <v>38</v>
      </c>
      <c r="C92" t="s">
        <v>49</v>
      </c>
      <c r="D92" t="s">
        <v>31</v>
      </c>
      <c r="E92">
        <v>2</v>
      </c>
      <c r="F92" t="str">
        <f t="shared" si="1"/>
        <v>Average Per Premise1-in-10August Monthly System Peak Day50% Cycling2</v>
      </c>
      <c r="G92" s="13">
        <v>3.016359</v>
      </c>
      <c r="H92" s="5">
        <v>3.016359</v>
      </c>
      <c r="I92" s="5">
        <v>71.516900000000007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>
        <v>3452</v>
      </c>
      <c r="P92" t="s">
        <v>59</v>
      </c>
      <c r="Q92" t="s">
        <v>60</v>
      </c>
    </row>
    <row r="93" spans="1:17" x14ac:dyDescent="0.25">
      <c r="A93" s="4" t="s">
        <v>29</v>
      </c>
      <c r="B93" s="5" t="s">
        <v>38</v>
      </c>
      <c r="C93" t="s">
        <v>49</v>
      </c>
      <c r="D93" t="s">
        <v>31</v>
      </c>
      <c r="E93">
        <v>2</v>
      </c>
      <c r="F93" t="str">
        <f t="shared" si="1"/>
        <v>Average Per Device1-in-10August Monthly System Peak Day50% Cycling2</v>
      </c>
      <c r="G93" s="13">
        <v>1.3573809999999999</v>
      </c>
      <c r="H93" s="5">
        <v>1.3573809999999999</v>
      </c>
      <c r="I93" s="5">
        <v>71.516900000000007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>
        <v>3452</v>
      </c>
      <c r="P93" t="s">
        <v>59</v>
      </c>
      <c r="Q93" t="s">
        <v>60</v>
      </c>
    </row>
    <row r="94" spans="1:17" x14ac:dyDescent="0.25">
      <c r="A94" s="4" t="s">
        <v>43</v>
      </c>
      <c r="B94" s="5" t="s">
        <v>38</v>
      </c>
      <c r="C94" t="s">
        <v>49</v>
      </c>
      <c r="D94" t="s">
        <v>31</v>
      </c>
      <c r="E94">
        <v>2</v>
      </c>
      <c r="F94" t="str">
        <f t="shared" si="1"/>
        <v>Aggregate1-in-10August Monthly System Peak Day50% Cycling2</v>
      </c>
      <c r="G94" s="13">
        <v>10.412470000000001</v>
      </c>
      <c r="H94" s="5">
        <v>10.412470000000001</v>
      </c>
      <c r="I94" s="5">
        <v>71.516900000000007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>
        <v>3452</v>
      </c>
      <c r="P94" t="s">
        <v>59</v>
      </c>
      <c r="Q94" t="s">
        <v>60</v>
      </c>
    </row>
    <row r="95" spans="1:17" x14ac:dyDescent="0.25">
      <c r="A95" s="4" t="s">
        <v>30</v>
      </c>
      <c r="B95" s="5" t="s">
        <v>38</v>
      </c>
      <c r="C95" t="s">
        <v>49</v>
      </c>
      <c r="D95" t="s">
        <v>26</v>
      </c>
      <c r="E95">
        <v>2</v>
      </c>
      <c r="F95" t="str">
        <f t="shared" si="1"/>
        <v>Average Per Ton1-in-10August Monthly System Peak DayAll2</v>
      </c>
      <c r="G95" s="13">
        <v>0.34718139999999997</v>
      </c>
      <c r="H95" s="5">
        <v>0.34718139999999997</v>
      </c>
      <c r="I95" s="5">
        <v>71.463999999999999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>
        <v>4789</v>
      </c>
      <c r="P95" t="s">
        <v>59</v>
      </c>
      <c r="Q95" t="s">
        <v>60</v>
      </c>
    </row>
    <row r="96" spans="1:17" x14ac:dyDescent="0.25">
      <c r="A96" s="4" t="s">
        <v>28</v>
      </c>
      <c r="B96" s="5" t="s">
        <v>38</v>
      </c>
      <c r="C96" t="s">
        <v>49</v>
      </c>
      <c r="D96" t="s">
        <v>26</v>
      </c>
      <c r="E96">
        <v>2</v>
      </c>
      <c r="F96" t="str">
        <f t="shared" si="1"/>
        <v>Average Per Premise1-in-10August Monthly System Peak DayAll2</v>
      </c>
      <c r="G96" s="13">
        <v>3.1852179999999999</v>
      </c>
      <c r="H96" s="5">
        <v>3.1852179999999999</v>
      </c>
      <c r="I96" s="5">
        <v>71.463999999999999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>
        <v>4789</v>
      </c>
      <c r="P96" t="s">
        <v>59</v>
      </c>
      <c r="Q96" t="s">
        <v>60</v>
      </c>
    </row>
    <row r="97" spans="1:17" x14ac:dyDescent="0.25">
      <c r="A97" s="4" t="s">
        <v>29</v>
      </c>
      <c r="B97" s="5" t="s">
        <v>38</v>
      </c>
      <c r="C97" t="s">
        <v>49</v>
      </c>
      <c r="D97" t="s">
        <v>26</v>
      </c>
      <c r="E97">
        <v>2</v>
      </c>
      <c r="F97" t="str">
        <f t="shared" si="1"/>
        <v>Average Per Device1-in-10August Monthly System Peak DayAll2</v>
      </c>
      <c r="G97" s="13">
        <v>1.347289</v>
      </c>
      <c r="H97" s="5">
        <v>1.347289</v>
      </c>
      <c r="I97" s="5">
        <v>71.463999999999999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>
        <v>4789</v>
      </c>
      <c r="P97" t="s">
        <v>59</v>
      </c>
      <c r="Q97" t="s">
        <v>60</v>
      </c>
    </row>
    <row r="98" spans="1:17" x14ac:dyDescent="0.25">
      <c r="A98" s="4" t="s">
        <v>43</v>
      </c>
      <c r="B98" s="5" t="s">
        <v>38</v>
      </c>
      <c r="C98" t="s">
        <v>49</v>
      </c>
      <c r="D98" t="s">
        <v>26</v>
      </c>
      <c r="E98">
        <v>2</v>
      </c>
      <c r="F98" t="str">
        <f t="shared" si="1"/>
        <v>Aggregate1-in-10August Monthly System Peak DayAll2</v>
      </c>
      <c r="G98" s="13">
        <v>15.254009999999999</v>
      </c>
      <c r="H98" s="5">
        <v>15.254009999999999</v>
      </c>
      <c r="I98" s="5">
        <v>71.463999999999999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1">
        <v>4789</v>
      </c>
      <c r="P98" t="s">
        <v>59</v>
      </c>
      <c r="Q98" t="s">
        <v>60</v>
      </c>
    </row>
    <row r="99" spans="1:17" x14ac:dyDescent="0.25">
      <c r="A99" s="4" t="s">
        <v>30</v>
      </c>
      <c r="B99" s="5" t="s">
        <v>38</v>
      </c>
      <c r="C99" t="s">
        <v>37</v>
      </c>
      <c r="D99" t="s">
        <v>48</v>
      </c>
      <c r="E99">
        <v>2</v>
      </c>
      <c r="F99" t="str">
        <f t="shared" si="1"/>
        <v>Average Per Ton1-in-10August Typical Event Day30% Cycling2</v>
      </c>
      <c r="G99" s="13">
        <v>0.33427489999999999</v>
      </c>
      <c r="H99" s="5">
        <v>0.33427489999999999</v>
      </c>
      <c r="I99" s="5">
        <v>69.822500000000005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1">
        <v>1337</v>
      </c>
      <c r="P99" t="s">
        <v>59</v>
      </c>
      <c r="Q99" t="s">
        <v>60</v>
      </c>
    </row>
    <row r="100" spans="1:17" x14ac:dyDescent="0.25">
      <c r="A100" s="4" t="s">
        <v>28</v>
      </c>
      <c r="B100" s="5" t="s">
        <v>38</v>
      </c>
      <c r="C100" t="s">
        <v>37</v>
      </c>
      <c r="D100" t="s">
        <v>48</v>
      </c>
      <c r="E100">
        <v>2</v>
      </c>
      <c r="F100" t="str">
        <f t="shared" si="1"/>
        <v>Average Per Premise1-in-10August Typical Event Day30% Cycling2</v>
      </c>
      <c r="G100" s="13">
        <v>3.5465149999999999</v>
      </c>
      <c r="H100" s="5">
        <v>3.5465149999999999</v>
      </c>
      <c r="I100" s="5">
        <v>69.822500000000005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1">
        <v>1337</v>
      </c>
      <c r="P100" t="s">
        <v>59</v>
      </c>
      <c r="Q100" t="s">
        <v>60</v>
      </c>
    </row>
    <row r="101" spans="1:17" x14ac:dyDescent="0.25">
      <c r="A101" s="4" t="s">
        <v>29</v>
      </c>
      <c r="B101" s="5" t="s">
        <v>38</v>
      </c>
      <c r="C101" t="s">
        <v>37</v>
      </c>
      <c r="D101" t="s">
        <v>48</v>
      </c>
      <c r="E101">
        <v>2</v>
      </c>
      <c r="F101" t="str">
        <f t="shared" si="1"/>
        <v>Average Per Device1-in-10August Typical Event Day30% Cycling2</v>
      </c>
      <c r="G101" s="13">
        <v>1.298737</v>
      </c>
      <c r="H101" s="5">
        <v>1.298737</v>
      </c>
      <c r="I101" s="5">
        <v>69.822500000000005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1">
        <v>1337</v>
      </c>
      <c r="P101" t="s">
        <v>59</v>
      </c>
      <c r="Q101" t="s">
        <v>60</v>
      </c>
    </row>
    <row r="102" spans="1:17" x14ac:dyDescent="0.25">
      <c r="A102" s="4" t="s">
        <v>43</v>
      </c>
      <c r="B102" s="5" t="s">
        <v>38</v>
      </c>
      <c r="C102" t="s">
        <v>37</v>
      </c>
      <c r="D102" t="s">
        <v>48</v>
      </c>
      <c r="E102">
        <v>2</v>
      </c>
      <c r="F102" t="str">
        <f t="shared" si="1"/>
        <v>Aggregate1-in-10August Typical Event Day30% Cycling2</v>
      </c>
      <c r="G102" s="13">
        <v>4.7416900000000002</v>
      </c>
      <c r="H102" s="5">
        <v>4.7416900000000002</v>
      </c>
      <c r="I102" s="5">
        <v>69.822500000000005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1">
        <v>1337</v>
      </c>
      <c r="P102" t="s">
        <v>59</v>
      </c>
      <c r="Q102" t="s">
        <v>60</v>
      </c>
    </row>
    <row r="103" spans="1:17" x14ac:dyDescent="0.25">
      <c r="A103" s="4" t="s">
        <v>30</v>
      </c>
      <c r="B103" s="5" t="s">
        <v>38</v>
      </c>
      <c r="C103" t="s">
        <v>37</v>
      </c>
      <c r="D103" t="s">
        <v>31</v>
      </c>
      <c r="E103">
        <v>2</v>
      </c>
      <c r="F103" t="str">
        <f t="shared" si="1"/>
        <v>Average Per Ton1-in-10August Typical Event Day50% Cycling2</v>
      </c>
      <c r="G103" s="13">
        <v>0.34731329999999999</v>
      </c>
      <c r="H103" s="5">
        <v>0.34731329999999999</v>
      </c>
      <c r="I103" s="5">
        <v>69.990200000000002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1">
        <v>3452</v>
      </c>
      <c r="P103" t="s">
        <v>59</v>
      </c>
      <c r="Q103" t="s">
        <v>60</v>
      </c>
    </row>
    <row r="104" spans="1:17" x14ac:dyDescent="0.25">
      <c r="A104" s="4" t="s">
        <v>28</v>
      </c>
      <c r="B104" s="5" t="s">
        <v>38</v>
      </c>
      <c r="C104" t="s">
        <v>37</v>
      </c>
      <c r="D104" t="s">
        <v>31</v>
      </c>
      <c r="E104">
        <v>2</v>
      </c>
      <c r="F104" t="str">
        <f t="shared" si="1"/>
        <v>Average Per Premise1-in-10August Typical Event Day50% Cycling2</v>
      </c>
      <c r="G104" s="13">
        <v>2.9933839999999998</v>
      </c>
      <c r="H104" s="5">
        <v>2.9933839999999998</v>
      </c>
      <c r="I104" s="5">
        <v>69.990200000000002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1">
        <v>3452</v>
      </c>
      <c r="P104" t="s">
        <v>59</v>
      </c>
      <c r="Q104" t="s">
        <v>60</v>
      </c>
    </row>
    <row r="105" spans="1:17" x14ac:dyDescent="0.25">
      <c r="A105" s="4" t="s">
        <v>29</v>
      </c>
      <c r="B105" s="5" t="s">
        <v>38</v>
      </c>
      <c r="C105" t="s">
        <v>37</v>
      </c>
      <c r="D105" t="s">
        <v>31</v>
      </c>
      <c r="E105">
        <v>2</v>
      </c>
      <c r="F105" t="str">
        <f t="shared" si="1"/>
        <v>Average Per Device1-in-10August Typical Event Day50% Cycling2</v>
      </c>
      <c r="G105" s="13">
        <v>1.3470420000000001</v>
      </c>
      <c r="H105" s="5">
        <v>1.3470420000000001</v>
      </c>
      <c r="I105" s="5">
        <v>69.990200000000002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1">
        <v>3452</v>
      </c>
      <c r="P105" t="s">
        <v>59</v>
      </c>
      <c r="Q105" t="s">
        <v>60</v>
      </c>
    </row>
    <row r="106" spans="1:17" x14ac:dyDescent="0.25">
      <c r="A106" s="4" t="s">
        <v>43</v>
      </c>
      <c r="B106" s="5" t="s">
        <v>38</v>
      </c>
      <c r="C106" t="s">
        <v>37</v>
      </c>
      <c r="D106" t="s">
        <v>31</v>
      </c>
      <c r="E106">
        <v>2</v>
      </c>
      <c r="F106" t="str">
        <f t="shared" si="1"/>
        <v>Aggregate1-in-10August Typical Event Day50% Cycling2</v>
      </c>
      <c r="G106" s="13">
        <v>10.333159999999999</v>
      </c>
      <c r="H106" s="5">
        <v>10.333159999999999</v>
      </c>
      <c r="I106" s="5">
        <v>69.990200000000002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1">
        <v>3452</v>
      </c>
      <c r="P106" t="s">
        <v>59</v>
      </c>
      <c r="Q106" t="s">
        <v>60</v>
      </c>
    </row>
    <row r="107" spans="1:17" x14ac:dyDescent="0.25">
      <c r="A107" s="4" t="s">
        <v>30</v>
      </c>
      <c r="B107" s="5" t="s">
        <v>38</v>
      </c>
      <c r="C107" t="s">
        <v>37</v>
      </c>
      <c r="D107" t="s">
        <v>26</v>
      </c>
      <c r="E107">
        <v>2</v>
      </c>
      <c r="F107" t="str">
        <f t="shared" si="1"/>
        <v>Average Per Ton1-in-10August Typical Event DayAll2</v>
      </c>
      <c r="G107" s="13">
        <v>0.3436729</v>
      </c>
      <c r="H107" s="5">
        <v>0.34367300000000001</v>
      </c>
      <c r="I107" s="5">
        <v>69.943399999999997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1">
        <v>4789</v>
      </c>
      <c r="P107" t="s">
        <v>59</v>
      </c>
      <c r="Q107" t="s">
        <v>60</v>
      </c>
    </row>
    <row r="108" spans="1:17" x14ac:dyDescent="0.25">
      <c r="A108" s="4" t="s">
        <v>28</v>
      </c>
      <c r="B108" s="5" t="s">
        <v>38</v>
      </c>
      <c r="C108" t="s">
        <v>37</v>
      </c>
      <c r="D108" t="s">
        <v>26</v>
      </c>
      <c r="E108">
        <v>2</v>
      </c>
      <c r="F108" t="str">
        <f t="shared" si="1"/>
        <v>Average Per Premise1-in-10August Typical Event DayAll2</v>
      </c>
      <c r="G108" s="13">
        <v>3.1530290000000001</v>
      </c>
      <c r="H108" s="5">
        <v>3.1530290000000001</v>
      </c>
      <c r="I108" s="5">
        <v>69.943399999999997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1">
        <v>4789</v>
      </c>
      <c r="P108" t="s">
        <v>59</v>
      </c>
      <c r="Q108" t="s">
        <v>60</v>
      </c>
    </row>
    <row r="109" spans="1:17" x14ac:dyDescent="0.25">
      <c r="A109" s="4" t="s">
        <v>29</v>
      </c>
      <c r="B109" s="5" t="s">
        <v>38</v>
      </c>
      <c r="C109" t="s">
        <v>37</v>
      </c>
      <c r="D109" t="s">
        <v>26</v>
      </c>
      <c r="E109">
        <v>2</v>
      </c>
      <c r="F109" t="str">
        <f t="shared" si="1"/>
        <v>Average Per Device1-in-10August Typical Event DayAll2</v>
      </c>
      <c r="G109" s="13">
        <v>1.333674</v>
      </c>
      <c r="H109" s="5">
        <v>1.333674</v>
      </c>
      <c r="I109" s="5">
        <v>69.943399999999997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1">
        <v>4789</v>
      </c>
      <c r="P109" t="s">
        <v>59</v>
      </c>
      <c r="Q109" t="s">
        <v>60</v>
      </c>
    </row>
    <row r="110" spans="1:17" x14ac:dyDescent="0.25">
      <c r="A110" s="4" t="s">
        <v>43</v>
      </c>
      <c r="B110" s="5" t="s">
        <v>38</v>
      </c>
      <c r="C110" t="s">
        <v>37</v>
      </c>
      <c r="D110" t="s">
        <v>26</v>
      </c>
      <c r="E110">
        <v>2</v>
      </c>
      <c r="F110" t="str">
        <f t="shared" si="1"/>
        <v>Aggregate1-in-10August Typical Event DayAll2</v>
      </c>
      <c r="G110" s="13">
        <v>15.09986</v>
      </c>
      <c r="H110" s="5">
        <v>15.09986</v>
      </c>
      <c r="I110" s="5">
        <v>69.943399999999997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1">
        <v>4789</v>
      </c>
      <c r="P110" t="s">
        <v>59</v>
      </c>
      <c r="Q110" t="s">
        <v>60</v>
      </c>
    </row>
    <row r="111" spans="1:17" x14ac:dyDescent="0.25">
      <c r="A111" s="4" t="s">
        <v>30</v>
      </c>
      <c r="B111" s="5" t="s">
        <v>38</v>
      </c>
      <c r="C111" t="s">
        <v>50</v>
      </c>
      <c r="D111" t="s">
        <v>48</v>
      </c>
      <c r="E111">
        <v>2</v>
      </c>
      <c r="F111" t="str">
        <f t="shared" si="1"/>
        <v>Average Per Ton1-in-10July Monthly System Peak Day30% Cycling2</v>
      </c>
      <c r="G111" s="13">
        <v>0.30794579999999999</v>
      </c>
      <c r="H111" s="5">
        <v>0.30794579999999999</v>
      </c>
      <c r="I111" s="5">
        <v>69.319999999999993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1">
        <v>1337</v>
      </c>
      <c r="P111" t="s">
        <v>59</v>
      </c>
      <c r="Q111" t="s">
        <v>60</v>
      </c>
    </row>
    <row r="112" spans="1:17" x14ac:dyDescent="0.25">
      <c r="A112" s="4" t="s">
        <v>28</v>
      </c>
      <c r="B112" s="5" t="s">
        <v>38</v>
      </c>
      <c r="C112" t="s">
        <v>50</v>
      </c>
      <c r="D112" t="s">
        <v>48</v>
      </c>
      <c r="E112">
        <v>2</v>
      </c>
      <c r="F112" t="str">
        <f t="shared" si="1"/>
        <v>Average Per Premise1-in-10July Monthly System Peak Day30% Cycling2</v>
      </c>
      <c r="G112" s="13">
        <v>3.2671739999999998</v>
      </c>
      <c r="H112" s="5">
        <v>3.2671739999999998</v>
      </c>
      <c r="I112" s="5">
        <v>69.319999999999993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1">
        <v>1337</v>
      </c>
      <c r="P112" t="s">
        <v>59</v>
      </c>
      <c r="Q112" t="s">
        <v>60</v>
      </c>
    </row>
    <row r="113" spans="1:17" x14ac:dyDescent="0.25">
      <c r="A113" s="4" t="s">
        <v>29</v>
      </c>
      <c r="B113" s="5" t="s">
        <v>38</v>
      </c>
      <c r="C113" t="s">
        <v>50</v>
      </c>
      <c r="D113" t="s">
        <v>48</v>
      </c>
      <c r="E113">
        <v>2</v>
      </c>
      <c r="F113" t="str">
        <f t="shared" si="1"/>
        <v>Average Per Device1-in-10July Monthly System Peak Day30% Cycling2</v>
      </c>
      <c r="G113" s="13">
        <v>1.196442</v>
      </c>
      <c r="H113" s="5">
        <v>1.196442</v>
      </c>
      <c r="I113" s="5">
        <v>69.319999999999993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1">
        <v>1337</v>
      </c>
      <c r="P113" t="s">
        <v>59</v>
      </c>
      <c r="Q113" t="s">
        <v>60</v>
      </c>
    </row>
    <row r="114" spans="1:17" x14ac:dyDescent="0.25">
      <c r="A114" s="4" t="s">
        <v>43</v>
      </c>
      <c r="B114" s="5" t="s">
        <v>38</v>
      </c>
      <c r="C114" t="s">
        <v>50</v>
      </c>
      <c r="D114" t="s">
        <v>48</v>
      </c>
      <c r="E114">
        <v>2</v>
      </c>
      <c r="F114" t="str">
        <f t="shared" si="1"/>
        <v>Aggregate1-in-10July Monthly System Peak Day30% Cycling2</v>
      </c>
      <c r="G114" s="13">
        <v>4.3682119999999998</v>
      </c>
      <c r="H114" s="5">
        <v>4.3682109999999996</v>
      </c>
      <c r="I114" s="5">
        <v>69.319999999999993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1">
        <v>1337</v>
      </c>
      <c r="P114" t="s">
        <v>59</v>
      </c>
      <c r="Q114" t="s">
        <v>60</v>
      </c>
    </row>
    <row r="115" spans="1:17" x14ac:dyDescent="0.25">
      <c r="A115" s="4" t="s">
        <v>30</v>
      </c>
      <c r="B115" s="5" t="s">
        <v>38</v>
      </c>
      <c r="C115" t="s">
        <v>50</v>
      </c>
      <c r="D115" t="s">
        <v>31</v>
      </c>
      <c r="E115">
        <v>2</v>
      </c>
      <c r="F115" t="str">
        <f t="shared" si="1"/>
        <v>Average Per Ton1-in-10July Monthly System Peak Day50% Cycling2</v>
      </c>
      <c r="G115" s="13">
        <v>0.3360496</v>
      </c>
      <c r="H115" s="5">
        <v>0.3360496</v>
      </c>
      <c r="I115" s="5">
        <v>69.425200000000004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1">
        <v>3452</v>
      </c>
      <c r="P115" t="s">
        <v>59</v>
      </c>
      <c r="Q115" t="s">
        <v>60</v>
      </c>
    </row>
    <row r="116" spans="1:17" x14ac:dyDescent="0.25">
      <c r="A116" s="4" t="s">
        <v>28</v>
      </c>
      <c r="B116" s="5" t="s">
        <v>38</v>
      </c>
      <c r="C116" t="s">
        <v>50</v>
      </c>
      <c r="D116" t="s">
        <v>31</v>
      </c>
      <c r="E116">
        <v>2</v>
      </c>
      <c r="F116" t="str">
        <f t="shared" si="1"/>
        <v>Average Per Premise1-in-10July Monthly System Peak Day50% Cycling2</v>
      </c>
      <c r="G116" s="13">
        <v>2.896306</v>
      </c>
      <c r="H116" s="5">
        <v>2.896306</v>
      </c>
      <c r="I116" s="5">
        <v>69.425200000000004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1">
        <v>3452</v>
      </c>
      <c r="P116" t="s">
        <v>59</v>
      </c>
      <c r="Q116" t="s">
        <v>60</v>
      </c>
    </row>
    <row r="117" spans="1:17" x14ac:dyDescent="0.25">
      <c r="A117" s="4" t="s">
        <v>29</v>
      </c>
      <c r="B117" s="5" t="s">
        <v>38</v>
      </c>
      <c r="C117" t="s">
        <v>50</v>
      </c>
      <c r="D117" t="s">
        <v>31</v>
      </c>
      <c r="E117">
        <v>2</v>
      </c>
      <c r="F117" t="str">
        <f t="shared" si="1"/>
        <v>Average Per Device1-in-10July Monthly System Peak Day50% Cycling2</v>
      </c>
      <c r="G117" s="13">
        <v>1.303356</v>
      </c>
      <c r="H117" s="5">
        <v>1.303356</v>
      </c>
      <c r="I117" s="5">
        <v>69.425200000000004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1">
        <v>3452</v>
      </c>
      <c r="P117" t="s">
        <v>59</v>
      </c>
      <c r="Q117" t="s">
        <v>60</v>
      </c>
    </row>
    <row r="118" spans="1:17" x14ac:dyDescent="0.25">
      <c r="A118" s="4" t="s">
        <v>43</v>
      </c>
      <c r="B118" s="5" t="s">
        <v>38</v>
      </c>
      <c r="C118" t="s">
        <v>50</v>
      </c>
      <c r="D118" t="s">
        <v>31</v>
      </c>
      <c r="E118">
        <v>2</v>
      </c>
      <c r="F118" t="str">
        <f t="shared" si="1"/>
        <v>Aggregate1-in-10July Monthly System Peak Day50% Cycling2</v>
      </c>
      <c r="G118" s="13">
        <v>9.9980480000000007</v>
      </c>
      <c r="H118" s="5">
        <v>9.9980480000000007</v>
      </c>
      <c r="I118" s="5">
        <v>69.425200000000004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1">
        <v>3452</v>
      </c>
      <c r="P118" t="s">
        <v>59</v>
      </c>
      <c r="Q118" t="s">
        <v>60</v>
      </c>
    </row>
    <row r="119" spans="1:17" x14ac:dyDescent="0.25">
      <c r="A119" s="4" t="s">
        <v>30</v>
      </c>
      <c r="B119" s="5" t="s">
        <v>38</v>
      </c>
      <c r="C119" t="s">
        <v>50</v>
      </c>
      <c r="D119" t="s">
        <v>26</v>
      </c>
      <c r="E119">
        <v>2</v>
      </c>
      <c r="F119" t="str">
        <f t="shared" si="1"/>
        <v>Average Per Ton1-in-10July Monthly System Peak DayAll2</v>
      </c>
      <c r="G119" s="13">
        <v>0.32820300000000002</v>
      </c>
      <c r="H119" s="5">
        <v>0.32820300000000002</v>
      </c>
      <c r="I119" s="5">
        <v>69.395899999999997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1">
        <v>4789</v>
      </c>
      <c r="P119" t="s">
        <v>59</v>
      </c>
      <c r="Q119" t="s">
        <v>60</v>
      </c>
    </row>
    <row r="120" spans="1:17" x14ac:dyDescent="0.25">
      <c r="A120" s="4" t="s">
        <v>28</v>
      </c>
      <c r="B120" s="5" t="s">
        <v>38</v>
      </c>
      <c r="C120" t="s">
        <v>50</v>
      </c>
      <c r="D120" t="s">
        <v>26</v>
      </c>
      <c r="E120">
        <v>2</v>
      </c>
      <c r="F120" t="str">
        <f t="shared" si="1"/>
        <v>Average Per Premise1-in-10July Monthly System Peak DayAll2</v>
      </c>
      <c r="G120" s="13">
        <v>3.0110999999999999</v>
      </c>
      <c r="H120" s="5">
        <v>3.0110999999999999</v>
      </c>
      <c r="I120" s="5">
        <v>69.395899999999997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1">
        <v>4789</v>
      </c>
      <c r="P120" t="s">
        <v>59</v>
      </c>
      <c r="Q120" t="s">
        <v>60</v>
      </c>
    </row>
    <row r="121" spans="1:17" x14ac:dyDescent="0.25">
      <c r="A121" s="4" t="s">
        <v>29</v>
      </c>
      <c r="B121" s="5" t="s">
        <v>38</v>
      </c>
      <c r="C121" t="s">
        <v>50</v>
      </c>
      <c r="D121" t="s">
        <v>26</v>
      </c>
      <c r="E121">
        <v>2</v>
      </c>
      <c r="F121" t="str">
        <f t="shared" si="1"/>
        <v>Average Per Device1-in-10July Monthly System Peak DayAll2</v>
      </c>
      <c r="G121" s="13">
        <v>1.273641</v>
      </c>
      <c r="H121" s="5">
        <v>1.273641</v>
      </c>
      <c r="I121" s="5">
        <v>69.395899999999997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1">
        <v>4789</v>
      </c>
      <c r="P121" t="s">
        <v>59</v>
      </c>
      <c r="Q121" t="s">
        <v>60</v>
      </c>
    </row>
    <row r="122" spans="1:17" x14ac:dyDescent="0.25">
      <c r="A122" s="4" t="s">
        <v>43</v>
      </c>
      <c r="B122" s="5" t="s">
        <v>38</v>
      </c>
      <c r="C122" t="s">
        <v>50</v>
      </c>
      <c r="D122" t="s">
        <v>26</v>
      </c>
      <c r="E122">
        <v>2</v>
      </c>
      <c r="F122" t="str">
        <f t="shared" si="1"/>
        <v>Aggregate1-in-10July Monthly System Peak DayAll2</v>
      </c>
      <c r="G122" s="13">
        <v>14.420159999999999</v>
      </c>
      <c r="H122" s="5">
        <v>14.420159999999999</v>
      </c>
      <c r="I122" s="5">
        <v>69.395899999999997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1">
        <v>4789</v>
      </c>
      <c r="P122" t="s">
        <v>59</v>
      </c>
      <c r="Q122" t="s">
        <v>60</v>
      </c>
    </row>
    <row r="123" spans="1:17" x14ac:dyDescent="0.25">
      <c r="A123" s="4" t="s">
        <v>30</v>
      </c>
      <c r="B123" s="5" t="s">
        <v>38</v>
      </c>
      <c r="C123" t="s">
        <v>51</v>
      </c>
      <c r="D123" t="s">
        <v>48</v>
      </c>
      <c r="E123">
        <v>2</v>
      </c>
      <c r="F123" t="str">
        <f t="shared" si="1"/>
        <v>Average Per Ton1-in-10June Monthly System Peak Day30% Cycling2</v>
      </c>
      <c r="G123" s="13">
        <v>0.3007282</v>
      </c>
      <c r="H123" s="5">
        <v>0.3007282</v>
      </c>
      <c r="I123" s="5">
        <v>65.107200000000006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1">
        <v>1337</v>
      </c>
      <c r="P123" t="s">
        <v>59</v>
      </c>
      <c r="Q123" t="s">
        <v>60</v>
      </c>
    </row>
    <row r="124" spans="1:17" x14ac:dyDescent="0.25">
      <c r="A124" s="4" t="s">
        <v>28</v>
      </c>
      <c r="B124" s="5" t="s">
        <v>38</v>
      </c>
      <c r="C124" t="s">
        <v>51</v>
      </c>
      <c r="D124" t="s">
        <v>48</v>
      </c>
      <c r="E124">
        <v>2</v>
      </c>
      <c r="F124" t="str">
        <f t="shared" si="1"/>
        <v>Average Per Premise1-in-10June Monthly System Peak Day30% Cycling2</v>
      </c>
      <c r="G124" s="13">
        <v>3.190598</v>
      </c>
      <c r="H124" s="5">
        <v>3.190598</v>
      </c>
      <c r="I124" s="5">
        <v>65.107200000000006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1">
        <v>1337</v>
      </c>
      <c r="P124" t="s">
        <v>59</v>
      </c>
      <c r="Q124" t="s">
        <v>60</v>
      </c>
    </row>
    <row r="125" spans="1:17" x14ac:dyDescent="0.25">
      <c r="A125" s="4" t="s">
        <v>29</v>
      </c>
      <c r="B125" s="5" t="s">
        <v>38</v>
      </c>
      <c r="C125" t="s">
        <v>51</v>
      </c>
      <c r="D125" t="s">
        <v>48</v>
      </c>
      <c r="E125">
        <v>2</v>
      </c>
      <c r="F125" t="str">
        <f t="shared" si="1"/>
        <v>Average Per Device1-in-10June Monthly System Peak Day30% Cycling2</v>
      </c>
      <c r="G125" s="13">
        <v>1.1684000000000001</v>
      </c>
      <c r="H125" s="5">
        <v>1.1684000000000001</v>
      </c>
      <c r="I125" s="5">
        <v>65.107200000000006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1">
        <v>1337</v>
      </c>
      <c r="P125" t="s">
        <v>59</v>
      </c>
      <c r="Q125" t="s">
        <v>60</v>
      </c>
    </row>
    <row r="126" spans="1:17" x14ac:dyDescent="0.25">
      <c r="A126" s="4" t="s">
        <v>43</v>
      </c>
      <c r="B126" s="5" t="s">
        <v>38</v>
      </c>
      <c r="C126" t="s">
        <v>51</v>
      </c>
      <c r="D126" t="s">
        <v>48</v>
      </c>
      <c r="E126">
        <v>2</v>
      </c>
      <c r="F126" t="str">
        <f t="shared" si="1"/>
        <v>Aggregate1-in-10June Monthly System Peak Day30% Cycling2</v>
      </c>
      <c r="G126" s="13">
        <v>4.2658300000000002</v>
      </c>
      <c r="H126" s="5">
        <v>4.2658300000000002</v>
      </c>
      <c r="I126" s="5">
        <v>65.107200000000006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1">
        <v>1337</v>
      </c>
      <c r="P126" t="s">
        <v>59</v>
      </c>
      <c r="Q126" t="s">
        <v>60</v>
      </c>
    </row>
    <row r="127" spans="1:17" x14ac:dyDescent="0.25">
      <c r="A127" s="4" t="s">
        <v>30</v>
      </c>
      <c r="B127" s="5" t="s">
        <v>38</v>
      </c>
      <c r="C127" t="s">
        <v>51</v>
      </c>
      <c r="D127" t="s">
        <v>31</v>
      </c>
      <c r="E127">
        <v>2</v>
      </c>
      <c r="F127" t="str">
        <f t="shared" si="1"/>
        <v>Average Per Ton1-in-10June Monthly System Peak Day50% Cycling2</v>
      </c>
      <c r="G127" s="13">
        <v>0.33292040000000001</v>
      </c>
      <c r="H127" s="5">
        <v>0.33292040000000001</v>
      </c>
      <c r="I127" s="5">
        <v>65.388999999999996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1">
        <v>3452</v>
      </c>
      <c r="P127" t="s">
        <v>59</v>
      </c>
      <c r="Q127" t="s">
        <v>60</v>
      </c>
    </row>
    <row r="128" spans="1:17" x14ac:dyDescent="0.25">
      <c r="A128" s="4" t="s">
        <v>28</v>
      </c>
      <c r="B128" s="5" t="s">
        <v>38</v>
      </c>
      <c r="C128" t="s">
        <v>51</v>
      </c>
      <c r="D128" t="s">
        <v>31</v>
      </c>
      <c r="E128">
        <v>2</v>
      </c>
      <c r="F128" t="str">
        <f t="shared" si="1"/>
        <v>Average Per Premise1-in-10June Monthly System Peak Day50% Cycling2</v>
      </c>
      <c r="G128" s="13">
        <v>2.8693360000000001</v>
      </c>
      <c r="H128" s="5">
        <v>2.8693360000000001</v>
      </c>
      <c r="I128" s="5">
        <v>65.388999999999996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1">
        <v>3452</v>
      </c>
      <c r="P128" t="s">
        <v>59</v>
      </c>
      <c r="Q128" t="s">
        <v>60</v>
      </c>
    </row>
    <row r="129" spans="1:17" x14ac:dyDescent="0.25">
      <c r="A129" s="4" t="s">
        <v>29</v>
      </c>
      <c r="B129" s="5" t="s">
        <v>38</v>
      </c>
      <c r="C129" t="s">
        <v>51</v>
      </c>
      <c r="D129" t="s">
        <v>31</v>
      </c>
      <c r="E129">
        <v>2</v>
      </c>
      <c r="F129" t="str">
        <f t="shared" si="1"/>
        <v>Average Per Device1-in-10June Monthly System Peak Day50% Cycling2</v>
      </c>
      <c r="G129" s="13">
        <v>1.29122</v>
      </c>
      <c r="H129" s="5">
        <v>1.29122</v>
      </c>
      <c r="I129" s="5">
        <v>65.388999999999996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1">
        <v>3452</v>
      </c>
      <c r="P129" t="s">
        <v>59</v>
      </c>
      <c r="Q129" t="s">
        <v>60</v>
      </c>
    </row>
    <row r="130" spans="1:17" x14ac:dyDescent="0.25">
      <c r="A130" s="4" t="s">
        <v>43</v>
      </c>
      <c r="B130" s="5" t="s">
        <v>38</v>
      </c>
      <c r="C130" t="s">
        <v>51</v>
      </c>
      <c r="D130" t="s">
        <v>31</v>
      </c>
      <c r="E130">
        <v>2</v>
      </c>
      <c r="F130" t="str">
        <f t="shared" si="1"/>
        <v>Aggregate1-in-10June Monthly System Peak Day50% Cycling2</v>
      </c>
      <c r="G130" s="13">
        <v>9.9049479999999992</v>
      </c>
      <c r="H130" s="5">
        <v>9.9049469999999999</v>
      </c>
      <c r="I130" s="5">
        <v>65.388999999999996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1">
        <v>3452</v>
      </c>
      <c r="P130" t="s">
        <v>59</v>
      </c>
      <c r="Q130" t="s">
        <v>60</v>
      </c>
    </row>
    <row r="131" spans="1:17" x14ac:dyDescent="0.25">
      <c r="A131" s="4" t="s">
        <v>30</v>
      </c>
      <c r="B131" s="5" t="s">
        <v>38</v>
      </c>
      <c r="C131" t="s">
        <v>51</v>
      </c>
      <c r="D131" t="s">
        <v>26</v>
      </c>
      <c r="E131">
        <v>2</v>
      </c>
      <c r="F131" t="str">
        <f t="shared" ref="F131:F194" si="2">CONCATENATE(A131,B131,C131,D131,E131)</f>
        <v>Average Per Ton1-in-10June Monthly System Peak DayAll2</v>
      </c>
      <c r="G131" s="13">
        <v>0.32393230000000001</v>
      </c>
      <c r="H131" s="5">
        <v>0.32393230000000001</v>
      </c>
      <c r="I131" s="5">
        <v>65.310299999999998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1">
        <v>4789</v>
      </c>
      <c r="P131" t="s">
        <v>59</v>
      </c>
      <c r="Q131" t="s">
        <v>60</v>
      </c>
    </row>
    <row r="132" spans="1:17" x14ac:dyDescent="0.25">
      <c r="A132" s="4" t="s">
        <v>28</v>
      </c>
      <c r="B132" s="5" t="s">
        <v>38</v>
      </c>
      <c r="C132" t="s">
        <v>51</v>
      </c>
      <c r="D132" t="s">
        <v>26</v>
      </c>
      <c r="E132">
        <v>2</v>
      </c>
      <c r="F132" t="str">
        <f t="shared" si="2"/>
        <v>Average Per Premise1-in-10June Monthly System Peak DayAll2</v>
      </c>
      <c r="G132" s="13">
        <v>2.9719180000000001</v>
      </c>
      <c r="H132" s="5">
        <v>2.9719180000000001</v>
      </c>
      <c r="I132" s="5">
        <v>65.310299999999998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1">
        <v>4789</v>
      </c>
      <c r="P132" t="s">
        <v>59</v>
      </c>
      <c r="Q132" t="s">
        <v>60</v>
      </c>
    </row>
    <row r="133" spans="1:17" x14ac:dyDescent="0.25">
      <c r="A133" s="4" t="s">
        <v>29</v>
      </c>
      <c r="B133" s="5" t="s">
        <v>38</v>
      </c>
      <c r="C133" t="s">
        <v>51</v>
      </c>
      <c r="D133" t="s">
        <v>26</v>
      </c>
      <c r="E133">
        <v>2</v>
      </c>
      <c r="F133" t="str">
        <f t="shared" si="2"/>
        <v>Average Per Device1-in-10June Monthly System Peak DayAll2</v>
      </c>
      <c r="G133" s="13">
        <v>1.2570669999999999</v>
      </c>
      <c r="H133" s="5">
        <v>1.2570669999999999</v>
      </c>
      <c r="I133" s="5">
        <v>65.310299999999998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1">
        <v>4789</v>
      </c>
      <c r="P133" t="s">
        <v>59</v>
      </c>
      <c r="Q133" t="s">
        <v>60</v>
      </c>
    </row>
    <row r="134" spans="1:17" x14ac:dyDescent="0.25">
      <c r="A134" s="4" t="s">
        <v>43</v>
      </c>
      <c r="B134" s="5" t="s">
        <v>38</v>
      </c>
      <c r="C134" t="s">
        <v>51</v>
      </c>
      <c r="D134" t="s">
        <v>26</v>
      </c>
      <c r="E134">
        <v>2</v>
      </c>
      <c r="F134" t="str">
        <f t="shared" si="2"/>
        <v>Aggregate1-in-10June Monthly System Peak DayAll2</v>
      </c>
      <c r="G134" s="13">
        <v>14.232519999999999</v>
      </c>
      <c r="H134" s="5">
        <v>14.232519999999999</v>
      </c>
      <c r="I134" s="5">
        <v>65.310299999999998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1">
        <v>4789</v>
      </c>
      <c r="P134" t="s">
        <v>59</v>
      </c>
      <c r="Q134" t="s">
        <v>60</v>
      </c>
    </row>
    <row r="135" spans="1:17" x14ac:dyDescent="0.25">
      <c r="A135" s="4" t="s">
        <v>30</v>
      </c>
      <c r="B135" s="5" t="s">
        <v>38</v>
      </c>
      <c r="C135" t="s">
        <v>52</v>
      </c>
      <c r="D135" t="s">
        <v>48</v>
      </c>
      <c r="E135">
        <v>2</v>
      </c>
      <c r="F135" t="str">
        <f t="shared" si="2"/>
        <v>Average Per Ton1-in-10May Monthly System Peak Day30% Cycling2</v>
      </c>
      <c r="G135" s="13">
        <v>0.30093389999999998</v>
      </c>
      <c r="H135" s="5">
        <v>0.30093389999999998</v>
      </c>
      <c r="I135" s="5">
        <v>64.523899999999998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1">
        <v>1337</v>
      </c>
      <c r="P135" t="s">
        <v>59</v>
      </c>
      <c r="Q135" t="s">
        <v>60</v>
      </c>
    </row>
    <row r="136" spans="1:17" x14ac:dyDescent="0.25">
      <c r="A136" s="4" t="s">
        <v>28</v>
      </c>
      <c r="B136" s="5" t="s">
        <v>38</v>
      </c>
      <c r="C136" t="s">
        <v>52</v>
      </c>
      <c r="D136" t="s">
        <v>48</v>
      </c>
      <c r="E136">
        <v>2</v>
      </c>
      <c r="F136" t="str">
        <f t="shared" si="2"/>
        <v>Average Per Premise1-in-10May Monthly System Peak Day30% Cycling2</v>
      </c>
      <c r="G136" s="13">
        <v>3.1927810000000001</v>
      </c>
      <c r="H136" s="5">
        <v>3.19278</v>
      </c>
      <c r="I136" s="5">
        <v>64.523899999999998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1">
        <v>1337</v>
      </c>
      <c r="P136" t="s">
        <v>59</v>
      </c>
      <c r="Q136" t="s">
        <v>60</v>
      </c>
    </row>
    <row r="137" spans="1:17" x14ac:dyDescent="0.25">
      <c r="A137" s="4" t="s">
        <v>29</v>
      </c>
      <c r="B137" s="5" t="s">
        <v>38</v>
      </c>
      <c r="C137" t="s">
        <v>52</v>
      </c>
      <c r="D137" t="s">
        <v>48</v>
      </c>
      <c r="E137">
        <v>2</v>
      </c>
      <c r="F137" t="str">
        <f t="shared" si="2"/>
        <v>Average Per Device1-in-10May Monthly System Peak Day30% Cycling2</v>
      </c>
      <c r="G137" s="13">
        <v>1.1692</v>
      </c>
      <c r="H137" s="5">
        <v>1.1691990000000001</v>
      </c>
      <c r="I137" s="5">
        <v>64.523899999999998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1">
        <v>1337</v>
      </c>
      <c r="P137" t="s">
        <v>59</v>
      </c>
      <c r="Q137" t="s">
        <v>60</v>
      </c>
    </row>
    <row r="138" spans="1:17" x14ac:dyDescent="0.25">
      <c r="A138" s="4" t="s">
        <v>43</v>
      </c>
      <c r="B138" s="5" t="s">
        <v>38</v>
      </c>
      <c r="C138" t="s">
        <v>52</v>
      </c>
      <c r="D138" t="s">
        <v>48</v>
      </c>
      <c r="E138">
        <v>2</v>
      </c>
      <c r="F138" t="str">
        <f t="shared" si="2"/>
        <v>Aggregate1-in-10May Monthly System Peak Day30% Cycling2</v>
      </c>
      <c r="G138" s="13">
        <v>4.2687480000000004</v>
      </c>
      <c r="H138" s="5">
        <v>4.2687470000000003</v>
      </c>
      <c r="I138" s="5">
        <v>64.523899999999998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1">
        <v>1337</v>
      </c>
      <c r="P138" t="s">
        <v>59</v>
      </c>
      <c r="Q138" t="s">
        <v>60</v>
      </c>
    </row>
    <row r="139" spans="1:17" x14ac:dyDescent="0.25">
      <c r="A139" s="4" t="s">
        <v>30</v>
      </c>
      <c r="B139" s="5" t="s">
        <v>38</v>
      </c>
      <c r="C139" t="s">
        <v>52</v>
      </c>
      <c r="D139" t="s">
        <v>31</v>
      </c>
      <c r="E139">
        <v>2</v>
      </c>
      <c r="F139" t="str">
        <f t="shared" si="2"/>
        <v>Average Per Ton1-in-10May Monthly System Peak Day50% Cycling2</v>
      </c>
      <c r="G139" s="13">
        <v>0.33263559999999998</v>
      </c>
      <c r="H139" s="5">
        <v>0.33263559999999998</v>
      </c>
      <c r="I139" s="5">
        <v>65.024900000000002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1">
        <v>3452</v>
      </c>
      <c r="P139" t="s">
        <v>59</v>
      </c>
      <c r="Q139" t="s">
        <v>60</v>
      </c>
    </row>
    <row r="140" spans="1:17" x14ac:dyDescent="0.25">
      <c r="A140" s="4" t="s">
        <v>28</v>
      </c>
      <c r="B140" s="5" t="s">
        <v>38</v>
      </c>
      <c r="C140" t="s">
        <v>52</v>
      </c>
      <c r="D140" t="s">
        <v>31</v>
      </c>
      <c r="E140">
        <v>2</v>
      </c>
      <c r="F140" t="str">
        <f t="shared" si="2"/>
        <v>Average Per Premise1-in-10May Monthly System Peak Day50% Cycling2</v>
      </c>
      <c r="G140" s="13">
        <v>2.8668809999999998</v>
      </c>
      <c r="H140" s="5">
        <v>2.8668819999999999</v>
      </c>
      <c r="I140" s="5">
        <v>65.024900000000002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1">
        <v>3452</v>
      </c>
      <c r="P140" t="s">
        <v>59</v>
      </c>
      <c r="Q140" t="s">
        <v>60</v>
      </c>
    </row>
    <row r="141" spans="1:17" x14ac:dyDescent="0.25">
      <c r="A141" s="4" t="s">
        <v>29</v>
      </c>
      <c r="B141" s="5" t="s">
        <v>38</v>
      </c>
      <c r="C141" t="s">
        <v>52</v>
      </c>
      <c r="D141" t="s">
        <v>31</v>
      </c>
      <c r="E141">
        <v>2</v>
      </c>
      <c r="F141" t="str">
        <f t="shared" si="2"/>
        <v>Average Per Device1-in-10May Monthly System Peak Day50% Cycling2</v>
      </c>
      <c r="G141" s="13">
        <v>1.2901149999999999</v>
      </c>
      <c r="H141" s="5">
        <v>1.2901149999999999</v>
      </c>
      <c r="I141" s="5">
        <v>65.024900000000002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1">
        <v>3452</v>
      </c>
      <c r="P141" t="s">
        <v>59</v>
      </c>
      <c r="Q141" t="s">
        <v>60</v>
      </c>
    </row>
    <row r="142" spans="1:17" x14ac:dyDescent="0.25">
      <c r="A142" s="4" t="s">
        <v>43</v>
      </c>
      <c r="B142" s="5" t="s">
        <v>38</v>
      </c>
      <c r="C142" t="s">
        <v>52</v>
      </c>
      <c r="D142" t="s">
        <v>31</v>
      </c>
      <c r="E142">
        <v>2</v>
      </c>
      <c r="F142" t="str">
        <f t="shared" si="2"/>
        <v>Aggregate1-in-10May Monthly System Peak Day50% Cycling2</v>
      </c>
      <c r="G142" s="13">
        <v>9.8964750000000006</v>
      </c>
      <c r="H142" s="5">
        <v>9.8964750000000006</v>
      </c>
      <c r="I142" s="5">
        <v>65.024900000000002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1">
        <v>3452</v>
      </c>
      <c r="P142" t="s">
        <v>59</v>
      </c>
      <c r="Q142" t="s">
        <v>60</v>
      </c>
    </row>
    <row r="143" spans="1:17" x14ac:dyDescent="0.25">
      <c r="A143" s="4" t="s">
        <v>30</v>
      </c>
      <c r="B143" s="5" t="s">
        <v>38</v>
      </c>
      <c r="C143" t="s">
        <v>52</v>
      </c>
      <c r="D143" t="s">
        <v>26</v>
      </c>
      <c r="E143">
        <v>2</v>
      </c>
      <c r="F143" t="str">
        <f t="shared" si="2"/>
        <v>Average Per Ton1-in-10May Monthly System Peak DayAll2</v>
      </c>
      <c r="G143" s="13">
        <v>0.32378449999999998</v>
      </c>
      <c r="H143" s="5">
        <v>0.32378449999999998</v>
      </c>
      <c r="I143" s="5">
        <v>64.885000000000005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1">
        <v>4789</v>
      </c>
      <c r="P143" t="s">
        <v>59</v>
      </c>
      <c r="Q143" t="s">
        <v>60</v>
      </c>
    </row>
    <row r="144" spans="1:17" x14ac:dyDescent="0.25">
      <c r="A144" s="4" t="s">
        <v>28</v>
      </c>
      <c r="B144" s="5" t="s">
        <v>38</v>
      </c>
      <c r="C144" t="s">
        <v>52</v>
      </c>
      <c r="D144" t="s">
        <v>26</v>
      </c>
      <c r="E144">
        <v>2</v>
      </c>
      <c r="F144" t="str">
        <f t="shared" si="2"/>
        <v>Average Per Premise1-in-10May Monthly System Peak DayAll2</v>
      </c>
      <c r="G144" s="13">
        <v>2.9705620000000001</v>
      </c>
      <c r="H144" s="5">
        <v>2.9705620000000001</v>
      </c>
      <c r="I144" s="5">
        <v>64.885000000000005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1">
        <v>4789</v>
      </c>
      <c r="P144" t="s">
        <v>59</v>
      </c>
      <c r="Q144" t="s">
        <v>60</v>
      </c>
    </row>
    <row r="145" spans="1:17" x14ac:dyDescent="0.25">
      <c r="A145" s="4" t="s">
        <v>29</v>
      </c>
      <c r="B145" s="5" t="s">
        <v>38</v>
      </c>
      <c r="C145" t="s">
        <v>52</v>
      </c>
      <c r="D145" t="s">
        <v>26</v>
      </c>
      <c r="E145">
        <v>2</v>
      </c>
      <c r="F145" t="str">
        <f t="shared" si="2"/>
        <v>Average Per Device1-in-10May Monthly System Peak DayAll2</v>
      </c>
      <c r="G145" s="13">
        <v>1.256494</v>
      </c>
      <c r="H145" s="5">
        <v>1.256494</v>
      </c>
      <c r="I145" s="5">
        <v>64.885000000000005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1">
        <v>4789</v>
      </c>
      <c r="P145" t="s">
        <v>59</v>
      </c>
      <c r="Q145" t="s">
        <v>60</v>
      </c>
    </row>
    <row r="146" spans="1:17" x14ac:dyDescent="0.25">
      <c r="A146" s="4" t="s">
        <v>43</v>
      </c>
      <c r="B146" s="5" t="s">
        <v>38</v>
      </c>
      <c r="C146" t="s">
        <v>52</v>
      </c>
      <c r="D146" t="s">
        <v>26</v>
      </c>
      <c r="E146">
        <v>2</v>
      </c>
      <c r="F146" t="str">
        <f t="shared" si="2"/>
        <v>Aggregate1-in-10May Monthly System Peak DayAll2</v>
      </c>
      <c r="G146" s="13">
        <v>14.22602</v>
      </c>
      <c r="H146" s="5">
        <v>14.22602</v>
      </c>
      <c r="I146" s="5">
        <v>64.885000000000005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1">
        <v>4789</v>
      </c>
      <c r="P146" t="s">
        <v>59</v>
      </c>
      <c r="Q146" t="s">
        <v>60</v>
      </c>
    </row>
    <row r="147" spans="1:17" x14ac:dyDescent="0.25">
      <c r="A147" s="4" t="s">
        <v>30</v>
      </c>
      <c r="B147" s="5" t="s">
        <v>38</v>
      </c>
      <c r="C147" t="s">
        <v>53</v>
      </c>
      <c r="D147" t="s">
        <v>48</v>
      </c>
      <c r="E147">
        <v>2</v>
      </c>
      <c r="F147" t="str">
        <f t="shared" si="2"/>
        <v>Average Per Ton1-in-10October Monthly System Peak Day30% Cycling2</v>
      </c>
      <c r="G147" s="13">
        <v>0.3181331</v>
      </c>
      <c r="H147" s="5">
        <v>0.3181331</v>
      </c>
      <c r="I147" s="5">
        <v>69.493899999999996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1">
        <v>1337</v>
      </c>
      <c r="P147" t="s">
        <v>59</v>
      </c>
      <c r="Q147" t="s">
        <v>60</v>
      </c>
    </row>
    <row r="148" spans="1:17" x14ac:dyDescent="0.25">
      <c r="A148" s="4" t="s">
        <v>28</v>
      </c>
      <c r="B148" s="5" t="s">
        <v>38</v>
      </c>
      <c r="C148" t="s">
        <v>53</v>
      </c>
      <c r="D148" t="s">
        <v>48</v>
      </c>
      <c r="E148">
        <v>2</v>
      </c>
      <c r="F148" t="str">
        <f t="shared" si="2"/>
        <v>Average Per Premise1-in-10October Monthly System Peak Day30% Cycling2</v>
      </c>
      <c r="G148" s="13">
        <v>3.375257</v>
      </c>
      <c r="H148" s="5">
        <v>3.375257</v>
      </c>
      <c r="I148" s="5">
        <v>69.493899999999996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1">
        <v>1337</v>
      </c>
      <c r="P148" t="s">
        <v>59</v>
      </c>
      <c r="Q148" t="s">
        <v>60</v>
      </c>
    </row>
    <row r="149" spans="1:17" x14ac:dyDescent="0.25">
      <c r="A149" s="4" t="s">
        <v>29</v>
      </c>
      <c r="B149" s="5" t="s">
        <v>38</v>
      </c>
      <c r="C149" t="s">
        <v>53</v>
      </c>
      <c r="D149" t="s">
        <v>48</v>
      </c>
      <c r="E149">
        <v>2</v>
      </c>
      <c r="F149" t="str">
        <f t="shared" si="2"/>
        <v>Average Per Device1-in-10October Monthly System Peak Day30% Cycling2</v>
      </c>
      <c r="G149" s="13">
        <v>1.2360230000000001</v>
      </c>
      <c r="H149" s="5">
        <v>1.2360230000000001</v>
      </c>
      <c r="I149" s="5">
        <v>69.493899999999996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1">
        <v>1337</v>
      </c>
      <c r="P149" t="s">
        <v>59</v>
      </c>
      <c r="Q149" t="s">
        <v>60</v>
      </c>
    </row>
    <row r="150" spans="1:17" x14ac:dyDescent="0.25">
      <c r="A150" s="4" t="s">
        <v>43</v>
      </c>
      <c r="B150" s="5" t="s">
        <v>38</v>
      </c>
      <c r="C150" t="s">
        <v>53</v>
      </c>
      <c r="D150" t="s">
        <v>48</v>
      </c>
      <c r="E150">
        <v>2</v>
      </c>
      <c r="F150" t="str">
        <f t="shared" si="2"/>
        <v>Aggregate1-in-10October Monthly System Peak Day30% Cycling2</v>
      </c>
      <c r="G150" s="13">
        <v>4.5127179999999996</v>
      </c>
      <c r="H150" s="5">
        <v>4.5127179999999996</v>
      </c>
      <c r="I150" s="5">
        <v>69.493899999999996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1">
        <v>1337</v>
      </c>
      <c r="P150" t="s">
        <v>59</v>
      </c>
      <c r="Q150" t="s">
        <v>60</v>
      </c>
    </row>
    <row r="151" spans="1:17" x14ac:dyDescent="0.25">
      <c r="A151" s="4" t="s">
        <v>30</v>
      </c>
      <c r="B151" s="5" t="s">
        <v>38</v>
      </c>
      <c r="C151" t="s">
        <v>53</v>
      </c>
      <c r="D151" t="s">
        <v>31</v>
      </c>
      <c r="E151">
        <v>2</v>
      </c>
      <c r="F151" t="str">
        <f t="shared" si="2"/>
        <v>Average Per Ton1-in-10October Monthly System Peak Day50% Cycling2</v>
      </c>
      <c r="G151" s="13">
        <v>0.34100839999999999</v>
      </c>
      <c r="H151" s="5">
        <v>0.34100839999999999</v>
      </c>
      <c r="I151" s="5">
        <v>69.902799999999999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1">
        <v>3452</v>
      </c>
      <c r="P151" t="s">
        <v>59</v>
      </c>
      <c r="Q151" t="s">
        <v>60</v>
      </c>
    </row>
    <row r="152" spans="1:17" x14ac:dyDescent="0.25">
      <c r="A152" s="4" t="s">
        <v>28</v>
      </c>
      <c r="B152" s="5" t="s">
        <v>38</v>
      </c>
      <c r="C152" t="s">
        <v>53</v>
      </c>
      <c r="D152" t="s">
        <v>31</v>
      </c>
      <c r="E152">
        <v>2</v>
      </c>
      <c r="F152" t="str">
        <f t="shared" si="2"/>
        <v>Average Per Premise1-in-10October Monthly System Peak Day50% Cycling2</v>
      </c>
      <c r="G152" s="13">
        <v>2.939044</v>
      </c>
      <c r="H152" s="5">
        <v>2.939044</v>
      </c>
      <c r="I152" s="5">
        <v>69.902799999999999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1">
        <v>3452</v>
      </c>
      <c r="P152" t="s">
        <v>59</v>
      </c>
      <c r="Q152" t="s">
        <v>60</v>
      </c>
    </row>
    <row r="153" spans="1:17" x14ac:dyDescent="0.25">
      <c r="A153" s="4" t="s">
        <v>29</v>
      </c>
      <c r="B153" s="5" t="s">
        <v>38</v>
      </c>
      <c r="C153" t="s">
        <v>53</v>
      </c>
      <c r="D153" t="s">
        <v>31</v>
      </c>
      <c r="E153">
        <v>2</v>
      </c>
      <c r="F153" t="str">
        <f t="shared" si="2"/>
        <v>Average Per Device1-in-10October Monthly System Peak Day50% Cycling2</v>
      </c>
      <c r="G153" s="13">
        <v>1.322589</v>
      </c>
      <c r="H153" s="5">
        <v>1.322589</v>
      </c>
      <c r="I153" s="5">
        <v>69.902799999999999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1">
        <v>3452</v>
      </c>
      <c r="P153" t="s">
        <v>59</v>
      </c>
      <c r="Q153" t="s">
        <v>60</v>
      </c>
    </row>
    <row r="154" spans="1:17" x14ac:dyDescent="0.25">
      <c r="A154" s="4" t="s">
        <v>43</v>
      </c>
      <c r="B154" s="5" t="s">
        <v>38</v>
      </c>
      <c r="C154" t="s">
        <v>53</v>
      </c>
      <c r="D154" t="s">
        <v>31</v>
      </c>
      <c r="E154">
        <v>2</v>
      </c>
      <c r="F154" t="str">
        <f t="shared" si="2"/>
        <v>Aggregate1-in-10October Monthly System Peak Day50% Cycling2</v>
      </c>
      <c r="G154" s="13">
        <v>10.145580000000001</v>
      </c>
      <c r="H154" s="5">
        <v>10.145580000000001</v>
      </c>
      <c r="I154" s="5">
        <v>69.902799999999999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1">
        <v>3452</v>
      </c>
      <c r="P154" t="s">
        <v>59</v>
      </c>
      <c r="Q154" t="s">
        <v>60</v>
      </c>
    </row>
    <row r="155" spans="1:17" x14ac:dyDescent="0.25">
      <c r="A155" s="4" t="s">
        <v>30</v>
      </c>
      <c r="B155" s="5" t="s">
        <v>38</v>
      </c>
      <c r="C155" t="s">
        <v>53</v>
      </c>
      <c r="D155" t="s">
        <v>26</v>
      </c>
      <c r="E155">
        <v>2</v>
      </c>
      <c r="F155" t="str">
        <f t="shared" si="2"/>
        <v>Average Per Ton1-in-10October Monthly System Peak DayAll2</v>
      </c>
      <c r="G155" s="13">
        <v>0.33462160000000002</v>
      </c>
      <c r="H155" s="5">
        <v>0.33462160000000002</v>
      </c>
      <c r="I155" s="5">
        <v>69.788700000000006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1">
        <v>4789</v>
      </c>
      <c r="P155" t="s">
        <v>59</v>
      </c>
      <c r="Q155" t="s">
        <v>60</v>
      </c>
    </row>
    <row r="156" spans="1:17" x14ac:dyDescent="0.25">
      <c r="A156" s="4" t="s">
        <v>28</v>
      </c>
      <c r="B156" s="5" t="s">
        <v>38</v>
      </c>
      <c r="C156" t="s">
        <v>53</v>
      </c>
      <c r="D156" t="s">
        <v>26</v>
      </c>
      <c r="E156">
        <v>2</v>
      </c>
      <c r="F156" t="str">
        <f t="shared" si="2"/>
        <v>Average Per Premise1-in-10October Monthly System Peak DayAll2</v>
      </c>
      <c r="G156" s="13">
        <v>3.0699869999999998</v>
      </c>
      <c r="H156" s="5">
        <v>3.0699869999999998</v>
      </c>
      <c r="I156" s="5">
        <v>69.788700000000006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1">
        <v>4789</v>
      </c>
      <c r="P156" t="s">
        <v>59</v>
      </c>
      <c r="Q156" t="s">
        <v>60</v>
      </c>
    </row>
    <row r="157" spans="1:17" x14ac:dyDescent="0.25">
      <c r="A157" s="4" t="s">
        <v>29</v>
      </c>
      <c r="B157" s="5" t="s">
        <v>38</v>
      </c>
      <c r="C157" t="s">
        <v>53</v>
      </c>
      <c r="D157" t="s">
        <v>26</v>
      </c>
      <c r="E157">
        <v>2</v>
      </c>
      <c r="F157" t="str">
        <f t="shared" si="2"/>
        <v>Average Per Device1-in-10October Monthly System Peak DayAll2</v>
      </c>
      <c r="G157" s="13">
        <v>1.298549</v>
      </c>
      <c r="H157" s="5">
        <v>1.298549</v>
      </c>
      <c r="I157" s="5">
        <v>69.788700000000006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1">
        <v>4789</v>
      </c>
      <c r="P157" t="s">
        <v>59</v>
      </c>
      <c r="Q157" t="s">
        <v>60</v>
      </c>
    </row>
    <row r="158" spans="1:17" x14ac:dyDescent="0.25">
      <c r="A158" s="4" t="s">
        <v>43</v>
      </c>
      <c r="B158" s="5" t="s">
        <v>38</v>
      </c>
      <c r="C158" t="s">
        <v>53</v>
      </c>
      <c r="D158" t="s">
        <v>26</v>
      </c>
      <c r="E158">
        <v>2</v>
      </c>
      <c r="F158" t="str">
        <f t="shared" si="2"/>
        <v>Aggregate1-in-10October Monthly System Peak DayAll2</v>
      </c>
      <c r="G158" s="13">
        <v>14.702170000000001</v>
      </c>
      <c r="H158" s="5">
        <v>14.702170000000001</v>
      </c>
      <c r="I158" s="5">
        <v>69.788700000000006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1">
        <v>4789</v>
      </c>
      <c r="P158" t="s">
        <v>59</v>
      </c>
      <c r="Q158" t="s">
        <v>60</v>
      </c>
    </row>
    <row r="159" spans="1:17" x14ac:dyDescent="0.25">
      <c r="A159" s="4" t="s">
        <v>30</v>
      </c>
      <c r="B159" s="5" t="s">
        <v>38</v>
      </c>
      <c r="C159" t="s">
        <v>54</v>
      </c>
      <c r="D159" t="s">
        <v>48</v>
      </c>
      <c r="E159">
        <v>2</v>
      </c>
      <c r="F159" t="str">
        <f t="shared" si="2"/>
        <v>Average Per Ton1-in-10September Monthly System Peak Day30% Cycling2</v>
      </c>
      <c r="G159" s="13">
        <v>0.3884668</v>
      </c>
      <c r="H159" s="5">
        <v>0.3884668</v>
      </c>
      <c r="I159" s="5">
        <v>73.535700000000006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1">
        <v>1337</v>
      </c>
      <c r="P159" t="s">
        <v>59</v>
      </c>
      <c r="Q159" t="s">
        <v>60</v>
      </c>
    </row>
    <row r="160" spans="1:17" x14ac:dyDescent="0.25">
      <c r="A160" s="4" t="s">
        <v>28</v>
      </c>
      <c r="B160" s="5" t="s">
        <v>38</v>
      </c>
      <c r="C160" t="s">
        <v>54</v>
      </c>
      <c r="D160" t="s">
        <v>48</v>
      </c>
      <c r="E160">
        <v>2</v>
      </c>
      <c r="F160" t="str">
        <f t="shared" si="2"/>
        <v>Average Per Premise1-in-10September Monthly System Peak Day30% Cycling2</v>
      </c>
      <c r="G160" s="13">
        <v>4.121467</v>
      </c>
      <c r="H160" s="5">
        <v>4.121467</v>
      </c>
      <c r="I160" s="5">
        <v>73.535700000000006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1">
        <v>1337</v>
      </c>
      <c r="P160" t="s">
        <v>59</v>
      </c>
      <c r="Q160" t="s">
        <v>60</v>
      </c>
    </row>
    <row r="161" spans="1:17" x14ac:dyDescent="0.25">
      <c r="A161" s="4" t="s">
        <v>29</v>
      </c>
      <c r="B161" s="5" t="s">
        <v>38</v>
      </c>
      <c r="C161" t="s">
        <v>54</v>
      </c>
      <c r="D161" t="s">
        <v>48</v>
      </c>
      <c r="E161">
        <v>2</v>
      </c>
      <c r="F161" t="str">
        <f t="shared" si="2"/>
        <v>Average Per Device1-in-10September Monthly System Peak Day30% Cycling2</v>
      </c>
      <c r="G161" s="13">
        <v>1.509285</v>
      </c>
      <c r="H161" s="5">
        <v>1.509285</v>
      </c>
      <c r="I161" s="5">
        <v>73.535700000000006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1">
        <v>1337</v>
      </c>
      <c r="P161" t="s">
        <v>59</v>
      </c>
      <c r="Q161" t="s">
        <v>60</v>
      </c>
    </row>
    <row r="162" spans="1:17" x14ac:dyDescent="0.25">
      <c r="A162" s="4" t="s">
        <v>43</v>
      </c>
      <c r="B162" s="5" t="s">
        <v>38</v>
      </c>
      <c r="C162" t="s">
        <v>54</v>
      </c>
      <c r="D162" t="s">
        <v>48</v>
      </c>
      <c r="E162">
        <v>2</v>
      </c>
      <c r="F162" t="str">
        <f t="shared" si="2"/>
        <v>Aggregate1-in-10September Monthly System Peak Day30% Cycling2</v>
      </c>
      <c r="G162" s="13">
        <v>5.5104009999999999</v>
      </c>
      <c r="H162" s="5">
        <v>5.5104009999999999</v>
      </c>
      <c r="I162" s="5">
        <v>73.535700000000006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1">
        <v>1337</v>
      </c>
      <c r="P162" t="s">
        <v>59</v>
      </c>
      <c r="Q162" t="s">
        <v>60</v>
      </c>
    </row>
    <row r="163" spans="1:17" x14ac:dyDescent="0.25">
      <c r="A163" s="4" t="s">
        <v>30</v>
      </c>
      <c r="B163" s="5" t="s">
        <v>38</v>
      </c>
      <c r="C163" t="s">
        <v>54</v>
      </c>
      <c r="D163" t="s">
        <v>31</v>
      </c>
      <c r="E163">
        <v>2</v>
      </c>
      <c r="F163" t="str">
        <f t="shared" si="2"/>
        <v>Average Per Ton1-in-10September Monthly System Peak Day50% Cycling2</v>
      </c>
      <c r="G163" s="13">
        <v>0.37030400000000002</v>
      </c>
      <c r="H163" s="5">
        <v>0.37030400000000002</v>
      </c>
      <c r="I163" s="5">
        <v>73.6297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1">
        <v>3452</v>
      </c>
      <c r="P163" t="s">
        <v>59</v>
      </c>
      <c r="Q163" t="s">
        <v>60</v>
      </c>
    </row>
    <row r="164" spans="1:17" x14ac:dyDescent="0.25">
      <c r="A164" s="4" t="s">
        <v>28</v>
      </c>
      <c r="B164" s="5" t="s">
        <v>38</v>
      </c>
      <c r="C164" t="s">
        <v>54</v>
      </c>
      <c r="D164" t="s">
        <v>31</v>
      </c>
      <c r="E164">
        <v>2</v>
      </c>
      <c r="F164" t="str">
        <f t="shared" si="2"/>
        <v>Average Per Premise1-in-10September Monthly System Peak Day50% Cycling2</v>
      </c>
      <c r="G164" s="13">
        <v>3.1915339999999999</v>
      </c>
      <c r="H164" s="5">
        <v>3.1915339999999999</v>
      </c>
      <c r="I164" s="5">
        <v>73.6297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1">
        <v>3452</v>
      </c>
      <c r="P164" t="s">
        <v>59</v>
      </c>
      <c r="Q164" t="s">
        <v>60</v>
      </c>
    </row>
    <row r="165" spans="1:17" x14ac:dyDescent="0.25">
      <c r="A165" s="4" t="s">
        <v>29</v>
      </c>
      <c r="B165" s="5" t="s">
        <v>38</v>
      </c>
      <c r="C165" t="s">
        <v>54</v>
      </c>
      <c r="D165" t="s">
        <v>31</v>
      </c>
      <c r="E165">
        <v>2</v>
      </c>
      <c r="F165" t="str">
        <f t="shared" si="2"/>
        <v>Average Per Device1-in-10September Monthly System Peak Day50% Cycling2</v>
      </c>
      <c r="G165" s="13">
        <v>1.4362109999999999</v>
      </c>
      <c r="H165" s="5">
        <v>1.4362109999999999</v>
      </c>
      <c r="I165" s="5">
        <v>73.6297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1">
        <v>3452</v>
      </c>
      <c r="P165" t="s">
        <v>59</v>
      </c>
      <c r="Q165" t="s">
        <v>60</v>
      </c>
    </row>
    <row r="166" spans="1:17" x14ac:dyDescent="0.25">
      <c r="A166" s="4" t="s">
        <v>43</v>
      </c>
      <c r="B166" s="5" t="s">
        <v>38</v>
      </c>
      <c r="C166" t="s">
        <v>54</v>
      </c>
      <c r="D166" t="s">
        <v>31</v>
      </c>
      <c r="E166">
        <v>2</v>
      </c>
      <c r="F166" t="str">
        <f t="shared" si="2"/>
        <v>Aggregate1-in-10September Monthly System Peak Day50% Cycling2</v>
      </c>
      <c r="G166" s="13">
        <v>11.01718</v>
      </c>
      <c r="H166" s="5">
        <v>11.01718</v>
      </c>
      <c r="I166" s="5">
        <v>73.6297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1">
        <v>3452</v>
      </c>
      <c r="P166" t="s">
        <v>59</v>
      </c>
      <c r="Q166" t="s">
        <v>60</v>
      </c>
    </row>
    <row r="167" spans="1:17" x14ac:dyDescent="0.25">
      <c r="A167" s="4" t="s">
        <v>30</v>
      </c>
      <c r="B167" s="5" t="s">
        <v>38</v>
      </c>
      <c r="C167" t="s">
        <v>54</v>
      </c>
      <c r="D167" t="s">
        <v>26</v>
      </c>
      <c r="E167">
        <v>2</v>
      </c>
      <c r="F167" t="str">
        <f t="shared" si="2"/>
        <v>Average Per Ton1-in-10September Monthly System Peak DayAll2</v>
      </c>
      <c r="G167" s="13">
        <v>0.37537510000000002</v>
      </c>
      <c r="H167" s="5">
        <v>0.37537510000000002</v>
      </c>
      <c r="I167" s="5">
        <v>73.603399999999993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1">
        <v>4789</v>
      </c>
      <c r="P167" t="s">
        <v>59</v>
      </c>
      <c r="Q167" t="s">
        <v>60</v>
      </c>
    </row>
    <row r="168" spans="1:17" x14ac:dyDescent="0.25">
      <c r="A168" s="4" t="s">
        <v>28</v>
      </c>
      <c r="B168" s="5" t="s">
        <v>38</v>
      </c>
      <c r="C168" t="s">
        <v>54</v>
      </c>
      <c r="D168" t="s">
        <v>26</v>
      </c>
      <c r="E168">
        <v>2</v>
      </c>
      <c r="F168" t="str">
        <f t="shared" si="2"/>
        <v>Average Per Premise1-in-10September Monthly System Peak DayAll2</v>
      </c>
      <c r="G168" s="13">
        <v>3.4438810000000002</v>
      </c>
      <c r="H168" s="5">
        <v>3.4438800000000001</v>
      </c>
      <c r="I168" s="5">
        <v>73.603399999999993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1">
        <v>4789</v>
      </c>
      <c r="P168" t="s">
        <v>59</v>
      </c>
      <c r="Q168" t="s">
        <v>60</v>
      </c>
    </row>
    <row r="169" spans="1:17" x14ac:dyDescent="0.25">
      <c r="A169" s="4" t="s">
        <v>29</v>
      </c>
      <c r="B169" s="5" t="s">
        <v>38</v>
      </c>
      <c r="C169" t="s">
        <v>54</v>
      </c>
      <c r="D169" t="s">
        <v>26</v>
      </c>
      <c r="E169">
        <v>2</v>
      </c>
      <c r="F169" t="str">
        <f t="shared" si="2"/>
        <v>Average Per Device1-in-10September Monthly System Peak DayAll2</v>
      </c>
      <c r="G169" s="13">
        <v>1.456699</v>
      </c>
      <c r="H169" s="5">
        <v>1.456699</v>
      </c>
      <c r="I169" s="5">
        <v>73.603399999999993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1">
        <v>4789</v>
      </c>
      <c r="P169" t="s">
        <v>59</v>
      </c>
      <c r="Q169" t="s">
        <v>60</v>
      </c>
    </row>
    <row r="170" spans="1:17" x14ac:dyDescent="0.25">
      <c r="A170" s="4" t="s">
        <v>43</v>
      </c>
      <c r="B170" s="5" t="s">
        <v>38</v>
      </c>
      <c r="C170" t="s">
        <v>54</v>
      </c>
      <c r="D170" t="s">
        <v>26</v>
      </c>
      <c r="E170">
        <v>2</v>
      </c>
      <c r="F170" t="str">
        <f t="shared" si="2"/>
        <v>Aggregate1-in-10September Monthly System Peak DayAll2</v>
      </c>
      <c r="G170" s="13">
        <v>16.492740000000001</v>
      </c>
      <c r="H170" s="5">
        <v>16.492740000000001</v>
      </c>
      <c r="I170" s="5">
        <v>73.603399999999993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1">
        <v>4789</v>
      </c>
      <c r="P170" t="s">
        <v>59</v>
      </c>
      <c r="Q170" t="s">
        <v>60</v>
      </c>
    </row>
    <row r="171" spans="1:17" x14ac:dyDescent="0.25">
      <c r="A171" s="4" t="s">
        <v>30</v>
      </c>
      <c r="B171" s="5" t="s">
        <v>38</v>
      </c>
      <c r="C171" t="s">
        <v>49</v>
      </c>
      <c r="D171" t="s">
        <v>48</v>
      </c>
      <c r="E171">
        <v>3</v>
      </c>
      <c r="F171" t="str">
        <f t="shared" si="2"/>
        <v>Average Per Ton1-in-10August Monthly System Peak Day30% Cycling3</v>
      </c>
      <c r="G171" s="13">
        <v>0.3266792</v>
      </c>
      <c r="H171" s="5">
        <v>0.3266792</v>
      </c>
      <c r="I171" s="5">
        <v>70.672399999999996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1">
        <v>1337</v>
      </c>
      <c r="P171" t="s">
        <v>59</v>
      </c>
      <c r="Q171" t="s">
        <v>60</v>
      </c>
    </row>
    <row r="172" spans="1:17" x14ac:dyDescent="0.25">
      <c r="A172" s="4" t="s">
        <v>28</v>
      </c>
      <c r="B172" s="5" t="s">
        <v>38</v>
      </c>
      <c r="C172" t="s">
        <v>49</v>
      </c>
      <c r="D172" t="s">
        <v>48</v>
      </c>
      <c r="E172">
        <v>3</v>
      </c>
      <c r="F172" t="str">
        <f t="shared" si="2"/>
        <v>Average Per Premise1-in-10August Monthly System Peak Day30% Cycling3</v>
      </c>
      <c r="G172" s="13">
        <v>3.4659270000000002</v>
      </c>
      <c r="H172" s="5">
        <v>3.4659270000000002</v>
      </c>
      <c r="I172" s="5">
        <v>70.672399999999996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1">
        <v>1337</v>
      </c>
      <c r="P172" t="s">
        <v>59</v>
      </c>
      <c r="Q172" t="s">
        <v>60</v>
      </c>
    </row>
    <row r="173" spans="1:17" x14ac:dyDescent="0.25">
      <c r="A173" s="4" t="s">
        <v>29</v>
      </c>
      <c r="B173" s="5" t="s">
        <v>38</v>
      </c>
      <c r="C173" t="s">
        <v>49</v>
      </c>
      <c r="D173" t="s">
        <v>48</v>
      </c>
      <c r="E173">
        <v>3</v>
      </c>
      <c r="F173" t="str">
        <f t="shared" si="2"/>
        <v>Average Per Device1-in-10August Monthly System Peak Day30% Cycling3</v>
      </c>
      <c r="G173" s="13">
        <v>1.269226</v>
      </c>
      <c r="H173" s="5">
        <v>1.269226</v>
      </c>
      <c r="I173" s="5">
        <v>70.672399999999996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1">
        <v>1337</v>
      </c>
      <c r="P173" t="s">
        <v>59</v>
      </c>
      <c r="Q173" t="s">
        <v>60</v>
      </c>
    </row>
    <row r="174" spans="1:17" x14ac:dyDescent="0.25">
      <c r="A174" s="4" t="s">
        <v>43</v>
      </c>
      <c r="B174" s="5" t="s">
        <v>38</v>
      </c>
      <c r="C174" t="s">
        <v>49</v>
      </c>
      <c r="D174" t="s">
        <v>48</v>
      </c>
      <c r="E174">
        <v>3</v>
      </c>
      <c r="F174" t="str">
        <f t="shared" si="2"/>
        <v>Aggregate1-in-10August Monthly System Peak Day30% Cycling3</v>
      </c>
      <c r="G174" s="13">
        <v>4.6339439999999996</v>
      </c>
      <c r="H174" s="5">
        <v>4.6339439999999996</v>
      </c>
      <c r="I174" s="5">
        <v>70.672399999999996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1">
        <v>1337</v>
      </c>
      <c r="P174" t="s">
        <v>59</v>
      </c>
      <c r="Q174" t="s">
        <v>60</v>
      </c>
    </row>
    <row r="175" spans="1:17" x14ac:dyDescent="0.25">
      <c r="A175" s="4" t="s">
        <v>30</v>
      </c>
      <c r="B175" s="5" t="s">
        <v>38</v>
      </c>
      <c r="C175" t="s">
        <v>49</v>
      </c>
      <c r="D175" t="s">
        <v>31</v>
      </c>
      <c r="E175">
        <v>3</v>
      </c>
      <c r="F175" t="str">
        <f t="shared" si="2"/>
        <v>Average Per Ton1-in-10August Monthly System Peak Day50% Cycling3</v>
      </c>
      <c r="G175" s="13">
        <v>0.33986509999999998</v>
      </c>
      <c r="H175" s="5">
        <v>0.33986509999999998</v>
      </c>
      <c r="I175" s="5">
        <v>70.893500000000003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1">
        <v>3452</v>
      </c>
      <c r="P175" t="s">
        <v>59</v>
      </c>
      <c r="Q175" t="s">
        <v>60</v>
      </c>
    </row>
    <row r="176" spans="1:17" x14ac:dyDescent="0.25">
      <c r="A176" s="4" t="s">
        <v>28</v>
      </c>
      <c r="B176" s="5" t="s">
        <v>38</v>
      </c>
      <c r="C176" t="s">
        <v>49</v>
      </c>
      <c r="D176" t="s">
        <v>31</v>
      </c>
      <c r="E176">
        <v>3</v>
      </c>
      <c r="F176" t="str">
        <f t="shared" si="2"/>
        <v>Average Per Premise1-in-10August Monthly System Peak Day50% Cycling3</v>
      </c>
      <c r="G176" s="13">
        <v>2.9291900000000002</v>
      </c>
      <c r="H176" s="5">
        <v>2.9291900000000002</v>
      </c>
      <c r="I176" s="5">
        <v>70.893500000000003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1">
        <v>3452</v>
      </c>
      <c r="P176" t="s">
        <v>59</v>
      </c>
      <c r="Q176" t="s">
        <v>60</v>
      </c>
    </row>
    <row r="177" spans="1:17" x14ac:dyDescent="0.25">
      <c r="A177" s="4" t="s">
        <v>29</v>
      </c>
      <c r="B177" s="5" t="s">
        <v>38</v>
      </c>
      <c r="C177" t="s">
        <v>49</v>
      </c>
      <c r="D177" t="s">
        <v>31</v>
      </c>
      <c r="E177">
        <v>3</v>
      </c>
      <c r="F177" t="str">
        <f t="shared" si="2"/>
        <v>Average Per Device1-in-10August Monthly System Peak Day50% Cycling3</v>
      </c>
      <c r="G177" s="13">
        <v>1.318155</v>
      </c>
      <c r="H177" s="5">
        <v>1.318155</v>
      </c>
      <c r="I177" s="5">
        <v>70.893500000000003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1">
        <v>3452</v>
      </c>
      <c r="P177" t="s">
        <v>59</v>
      </c>
      <c r="Q177" t="s">
        <v>60</v>
      </c>
    </row>
    <row r="178" spans="1:17" x14ac:dyDescent="0.25">
      <c r="A178" s="4" t="s">
        <v>43</v>
      </c>
      <c r="B178" s="5" t="s">
        <v>38</v>
      </c>
      <c r="C178" t="s">
        <v>49</v>
      </c>
      <c r="D178" t="s">
        <v>31</v>
      </c>
      <c r="E178">
        <v>3</v>
      </c>
      <c r="F178" t="str">
        <f t="shared" si="2"/>
        <v>Aggregate1-in-10August Monthly System Peak Day50% Cycling3</v>
      </c>
      <c r="G178" s="13">
        <v>10.111560000000001</v>
      </c>
      <c r="H178" s="5">
        <v>10.111560000000001</v>
      </c>
      <c r="I178" s="5">
        <v>70.893500000000003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1">
        <v>3452</v>
      </c>
      <c r="P178" t="s">
        <v>59</v>
      </c>
      <c r="Q178" t="s">
        <v>60</v>
      </c>
    </row>
    <row r="179" spans="1:17" x14ac:dyDescent="0.25">
      <c r="A179" s="4" t="s">
        <v>30</v>
      </c>
      <c r="B179" s="5" t="s">
        <v>38</v>
      </c>
      <c r="C179" t="s">
        <v>49</v>
      </c>
      <c r="D179" t="s">
        <v>26</v>
      </c>
      <c r="E179">
        <v>3</v>
      </c>
      <c r="F179" t="str">
        <f t="shared" si="2"/>
        <v>Average Per Ton1-in-10August Monthly System Peak DayAll3</v>
      </c>
      <c r="G179" s="13">
        <v>0.33618360000000003</v>
      </c>
      <c r="H179" s="5">
        <v>0.33618360000000003</v>
      </c>
      <c r="I179" s="5">
        <v>70.831800000000001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1">
        <v>4789</v>
      </c>
      <c r="P179" t="s">
        <v>59</v>
      </c>
      <c r="Q179" t="s">
        <v>60</v>
      </c>
    </row>
    <row r="180" spans="1:17" x14ac:dyDescent="0.25">
      <c r="A180" s="4" t="s">
        <v>28</v>
      </c>
      <c r="B180" s="5" t="s">
        <v>38</v>
      </c>
      <c r="C180" t="s">
        <v>49</v>
      </c>
      <c r="D180" t="s">
        <v>26</v>
      </c>
      <c r="E180">
        <v>3</v>
      </c>
      <c r="F180" t="str">
        <f t="shared" si="2"/>
        <v>Average Per Premise1-in-10August Monthly System Peak DayAll3</v>
      </c>
      <c r="G180" s="13">
        <v>3.0843180000000001</v>
      </c>
      <c r="H180" s="5">
        <v>3.0843180000000001</v>
      </c>
      <c r="I180" s="5">
        <v>70.831800000000001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1">
        <v>4789</v>
      </c>
      <c r="P180" t="s">
        <v>59</v>
      </c>
      <c r="Q180" t="s">
        <v>60</v>
      </c>
    </row>
    <row r="181" spans="1:17" x14ac:dyDescent="0.25">
      <c r="A181" s="4" t="s">
        <v>29</v>
      </c>
      <c r="B181" s="5" t="s">
        <v>38</v>
      </c>
      <c r="C181" t="s">
        <v>49</v>
      </c>
      <c r="D181" t="s">
        <v>26</v>
      </c>
      <c r="E181">
        <v>3</v>
      </c>
      <c r="F181" t="str">
        <f t="shared" si="2"/>
        <v>Average Per Device1-in-10August Monthly System Peak DayAll3</v>
      </c>
      <c r="G181" s="13">
        <v>1.30461</v>
      </c>
      <c r="H181" s="5">
        <v>1.30461</v>
      </c>
      <c r="I181" s="5">
        <v>70.831800000000001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1">
        <v>4789</v>
      </c>
      <c r="P181" t="s">
        <v>59</v>
      </c>
      <c r="Q181" t="s">
        <v>60</v>
      </c>
    </row>
    <row r="182" spans="1:17" x14ac:dyDescent="0.25">
      <c r="A182" s="4" t="s">
        <v>43</v>
      </c>
      <c r="B182" s="5" t="s">
        <v>38</v>
      </c>
      <c r="C182" t="s">
        <v>49</v>
      </c>
      <c r="D182" t="s">
        <v>26</v>
      </c>
      <c r="E182">
        <v>3</v>
      </c>
      <c r="F182" t="str">
        <f t="shared" si="2"/>
        <v>Aggregate1-in-10August Monthly System Peak DayAll3</v>
      </c>
      <c r="G182" s="13">
        <v>14.770799999999999</v>
      </c>
      <c r="H182" s="5">
        <v>14.770799999999999</v>
      </c>
      <c r="I182" s="5">
        <v>70.831800000000001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1">
        <v>4789</v>
      </c>
      <c r="P182" t="s">
        <v>59</v>
      </c>
      <c r="Q182" t="s">
        <v>60</v>
      </c>
    </row>
    <row r="183" spans="1:17" x14ac:dyDescent="0.25">
      <c r="A183" s="4" t="s">
        <v>30</v>
      </c>
      <c r="B183" s="5" t="s">
        <v>38</v>
      </c>
      <c r="C183" t="s">
        <v>37</v>
      </c>
      <c r="D183" t="s">
        <v>48</v>
      </c>
      <c r="E183">
        <v>3</v>
      </c>
      <c r="F183" t="str">
        <f t="shared" si="2"/>
        <v>Average Per Ton1-in-10August Typical Event Day30% Cycling3</v>
      </c>
      <c r="G183" s="13">
        <v>0.32121719999999998</v>
      </c>
      <c r="H183" s="5">
        <v>0.32121719999999998</v>
      </c>
      <c r="I183" s="5">
        <v>69.252099999999999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1">
        <v>1337</v>
      </c>
      <c r="P183" t="s">
        <v>59</v>
      </c>
      <c r="Q183" t="s">
        <v>60</v>
      </c>
    </row>
    <row r="184" spans="1:17" x14ac:dyDescent="0.25">
      <c r="A184" s="4" t="s">
        <v>28</v>
      </c>
      <c r="B184" s="5" t="s">
        <v>38</v>
      </c>
      <c r="C184" t="s">
        <v>37</v>
      </c>
      <c r="D184" t="s">
        <v>48</v>
      </c>
      <c r="E184">
        <v>3</v>
      </c>
      <c r="F184" t="str">
        <f t="shared" si="2"/>
        <v>Average Per Premise1-in-10August Typical Event Day30% Cycling3</v>
      </c>
      <c r="G184" s="13">
        <v>3.4079769999999998</v>
      </c>
      <c r="H184" s="5">
        <v>3.4079769999999998</v>
      </c>
      <c r="I184" s="5">
        <v>69.252099999999999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1">
        <v>1337</v>
      </c>
      <c r="P184" t="s">
        <v>59</v>
      </c>
      <c r="Q184" t="s">
        <v>60</v>
      </c>
    </row>
    <row r="185" spans="1:17" x14ac:dyDescent="0.25">
      <c r="A185" s="4" t="s">
        <v>29</v>
      </c>
      <c r="B185" s="5" t="s">
        <v>38</v>
      </c>
      <c r="C185" t="s">
        <v>37</v>
      </c>
      <c r="D185" t="s">
        <v>48</v>
      </c>
      <c r="E185">
        <v>3</v>
      </c>
      <c r="F185" t="str">
        <f t="shared" si="2"/>
        <v>Average Per Device1-in-10August Typical Event Day30% Cycling3</v>
      </c>
      <c r="G185" s="13">
        <v>1.248005</v>
      </c>
      <c r="H185" s="5">
        <v>1.248005</v>
      </c>
      <c r="I185" s="5">
        <v>69.252099999999999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1">
        <v>1337</v>
      </c>
      <c r="P185" t="s">
        <v>59</v>
      </c>
      <c r="Q185" t="s">
        <v>60</v>
      </c>
    </row>
    <row r="186" spans="1:17" x14ac:dyDescent="0.25">
      <c r="A186" s="4" t="s">
        <v>43</v>
      </c>
      <c r="B186" s="5" t="s">
        <v>38</v>
      </c>
      <c r="C186" t="s">
        <v>37</v>
      </c>
      <c r="D186" t="s">
        <v>48</v>
      </c>
      <c r="E186">
        <v>3</v>
      </c>
      <c r="F186" t="str">
        <f t="shared" si="2"/>
        <v>Aggregate1-in-10August Typical Event Day30% Cycling3</v>
      </c>
      <c r="G186" s="13">
        <v>4.5564660000000003</v>
      </c>
      <c r="H186" s="5">
        <v>4.5564660000000003</v>
      </c>
      <c r="I186" s="5">
        <v>69.252099999999999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1">
        <v>1337</v>
      </c>
      <c r="P186" t="s">
        <v>59</v>
      </c>
      <c r="Q186" t="s">
        <v>60</v>
      </c>
    </row>
    <row r="187" spans="1:17" x14ac:dyDescent="0.25">
      <c r="A187" s="4" t="s">
        <v>30</v>
      </c>
      <c r="B187" s="5" t="s">
        <v>38</v>
      </c>
      <c r="C187" t="s">
        <v>37</v>
      </c>
      <c r="D187" t="s">
        <v>31</v>
      </c>
      <c r="E187">
        <v>3</v>
      </c>
      <c r="F187" t="str">
        <f t="shared" si="2"/>
        <v>Average Per Ton1-in-10August Typical Event Day50% Cycling3</v>
      </c>
      <c r="G187" s="13">
        <v>0.33727629999999997</v>
      </c>
      <c r="H187" s="5">
        <v>0.33727629999999997</v>
      </c>
      <c r="I187" s="5">
        <v>69.478800000000007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1">
        <v>3452</v>
      </c>
      <c r="P187" t="s">
        <v>59</v>
      </c>
      <c r="Q187" t="s">
        <v>60</v>
      </c>
    </row>
    <row r="188" spans="1:17" x14ac:dyDescent="0.25">
      <c r="A188" s="4" t="s">
        <v>28</v>
      </c>
      <c r="B188" s="5" t="s">
        <v>38</v>
      </c>
      <c r="C188" t="s">
        <v>37</v>
      </c>
      <c r="D188" t="s">
        <v>31</v>
      </c>
      <c r="E188">
        <v>3</v>
      </c>
      <c r="F188" t="str">
        <f t="shared" si="2"/>
        <v>Average Per Premise1-in-10August Typical Event Day50% Cycling3</v>
      </c>
      <c r="G188" s="13">
        <v>2.906879</v>
      </c>
      <c r="H188" s="5">
        <v>2.906879</v>
      </c>
      <c r="I188" s="5">
        <v>69.478800000000007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1">
        <v>3452</v>
      </c>
      <c r="P188" t="s">
        <v>59</v>
      </c>
      <c r="Q188" t="s">
        <v>60</v>
      </c>
    </row>
    <row r="189" spans="1:17" x14ac:dyDescent="0.25">
      <c r="A189" s="4" t="s">
        <v>29</v>
      </c>
      <c r="B189" s="5" t="s">
        <v>38</v>
      </c>
      <c r="C189" t="s">
        <v>37</v>
      </c>
      <c r="D189" t="s">
        <v>31</v>
      </c>
      <c r="E189">
        <v>3</v>
      </c>
      <c r="F189" t="str">
        <f t="shared" si="2"/>
        <v>Average Per Device1-in-10August Typical Event Day50% Cycling3</v>
      </c>
      <c r="G189" s="13">
        <v>1.308114</v>
      </c>
      <c r="H189" s="5">
        <v>1.308114</v>
      </c>
      <c r="I189" s="5">
        <v>69.478800000000007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1">
        <v>3452</v>
      </c>
      <c r="P189" t="s">
        <v>59</v>
      </c>
      <c r="Q189" t="s">
        <v>60</v>
      </c>
    </row>
    <row r="190" spans="1:17" x14ac:dyDescent="0.25">
      <c r="A190" s="4" t="s">
        <v>43</v>
      </c>
      <c r="B190" s="5" t="s">
        <v>38</v>
      </c>
      <c r="C190" t="s">
        <v>37</v>
      </c>
      <c r="D190" t="s">
        <v>31</v>
      </c>
      <c r="E190">
        <v>3</v>
      </c>
      <c r="F190" t="str">
        <f t="shared" si="2"/>
        <v>Aggregate1-in-10August Typical Event Day50% Cycling3</v>
      </c>
      <c r="G190" s="13">
        <v>10.034549999999999</v>
      </c>
      <c r="H190" s="5">
        <v>10.034549999999999</v>
      </c>
      <c r="I190" s="5">
        <v>69.478800000000007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1">
        <v>3452</v>
      </c>
      <c r="P190" t="s">
        <v>59</v>
      </c>
      <c r="Q190" t="s">
        <v>60</v>
      </c>
    </row>
    <row r="191" spans="1:17" x14ac:dyDescent="0.25">
      <c r="A191" s="4" t="s">
        <v>30</v>
      </c>
      <c r="B191" s="5" t="s">
        <v>38</v>
      </c>
      <c r="C191" t="s">
        <v>37</v>
      </c>
      <c r="D191" t="s">
        <v>26</v>
      </c>
      <c r="E191">
        <v>3</v>
      </c>
      <c r="F191" t="str">
        <f t="shared" si="2"/>
        <v>Average Per Ton1-in-10August Typical Event DayAll3</v>
      </c>
      <c r="G191" s="13">
        <v>0.33279259999999999</v>
      </c>
      <c r="H191" s="5">
        <v>0.33279259999999999</v>
      </c>
      <c r="I191" s="5">
        <v>69.415499999999994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1">
        <v>4789</v>
      </c>
      <c r="P191" t="s">
        <v>59</v>
      </c>
      <c r="Q191" t="s">
        <v>60</v>
      </c>
    </row>
    <row r="192" spans="1:17" x14ac:dyDescent="0.25">
      <c r="A192" s="4" t="s">
        <v>28</v>
      </c>
      <c r="B192" s="5" t="s">
        <v>38</v>
      </c>
      <c r="C192" t="s">
        <v>37</v>
      </c>
      <c r="D192" t="s">
        <v>26</v>
      </c>
      <c r="E192">
        <v>3</v>
      </c>
      <c r="F192" t="str">
        <f t="shared" si="2"/>
        <v>Average Per Premise1-in-10August Typical Event DayAll3</v>
      </c>
      <c r="G192" s="13">
        <v>3.053207</v>
      </c>
      <c r="H192" s="5">
        <v>3.053207</v>
      </c>
      <c r="I192" s="5">
        <v>69.415499999999994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1">
        <v>4789</v>
      </c>
      <c r="P192" t="s">
        <v>59</v>
      </c>
      <c r="Q192" t="s">
        <v>60</v>
      </c>
    </row>
    <row r="193" spans="1:17" x14ac:dyDescent="0.25">
      <c r="A193" s="4" t="s">
        <v>29</v>
      </c>
      <c r="B193" s="5" t="s">
        <v>38</v>
      </c>
      <c r="C193" t="s">
        <v>37</v>
      </c>
      <c r="D193" t="s">
        <v>26</v>
      </c>
      <c r="E193">
        <v>3</v>
      </c>
      <c r="F193" t="str">
        <f t="shared" si="2"/>
        <v>Average Per Device1-in-10August Typical Event DayAll3</v>
      </c>
      <c r="G193" s="13">
        <v>1.2914509999999999</v>
      </c>
      <c r="H193" s="5">
        <v>1.2914509999999999</v>
      </c>
      <c r="I193" s="5">
        <v>69.415499999999994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1">
        <v>4789</v>
      </c>
      <c r="P193" t="s">
        <v>59</v>
      </c>
      <c r="Q193" t="s">
        <v>60</v>
      </c>
    </row>
    <row r="194" spans="1:17" x14ac:dyDescent="0.25">
      <c r="A194" s="4" t="s">
        <v>43</v>
      </c>
      <c r="B194" s="5" t="s">
        <v>38</v>
      </c>
      <c r="C194" t="s">
        <v>37</v>
      </c>
      <c r="D194" t="s">
        <v>26</v>
      </c>
      <c r="E194">
        <v>3</v>
      </c>
      <c r="F194" t="str">
        <f t="shared" si="2"/>
        <v>Aggregate1-in-10August Typical Event DayAll3</v>
      </c>
      <c r="G194" s="5">
        <v>14.62181</v>
      </c>
      <c r="H194" s="5">
        <v>14.62181</v>
      </c>
      <c r="I194" s="5">
        <v>69.415499999999994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>
        <v>4789</v>
      </c>
      <c r="P194" t="s">
        <v>59</v>
      </c>
      <c r="Q194" t="s">
        <v>60</v>
      </c>
    </row>
    <row r="195" spans="1:17" x14ac:dyDescent="0.25">
      <c r="A195" s="4" t="s">
        <v>30</v>
      </c>
      <c r="B195" s="5" t="s">
        <v>38</v>
      </c>
      <c r="C195" t="s">
        <v>50</v>
      </c>
      <c r="D195" t="s">
        <v>48</v>
      </c>
      <c r="E195">
        <v>3</v>
      </c>
      <c r="F195" t="str">
        <f t="shared" ref="F195:F258" si="3">CONCATENATE(A195,B195,C195,D195,E195)</f>
        <v>Average Per Ton1-in-10July Monthly System Peak Day30% Cycling3</v>
      </c>
      <c r="G195" s="5">
        <v>0.29591650000000003</v>
      </c>
      <c r="H195" s="5">
        <v>0.29591650000000003</v>
      </c>
      <c r="I195" s="5">
        <v>69.157200000000003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>
        <v>1337</v>
      </c>
      <c r="P195" t="s">
        <v>59</v>
      </c>
      <c r="Q195" t="s">
        <v>60</v>
      </c>
    </row>
    <row r="196" spans="1:17" x14ac:dyDescent="0.25">
      <c r="A196" s="4" t="s">
        <v>28</v>
      </c>
      <c r="B196" s="5" t="s">
        <v>38</v>
      </c>
      <c r="C196" t="s">
        <v>50</v>
      </c>
      <c r="D196" t="s">
        <v>48</v>
      </c>
      <c r="E196">
        <v>3</v>
      </c>
      <c r="F196" t="str">
        <f t="shared" si="3"/>
        <v>Average Per Premise1-in-10July Monthly System Peak Day30% Cycling3</v>
      </c>
      <c r="G196" s="5">
        <v>3.139548</v>
      </c>
      <c r="H196" s="5">
        <v>3.139548</v>
      </c>
      <c r="I196" s="5">
        <v>69.157200000000003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>
        <v>1337</v>
      </c>
      <c r="P196" t="s">
        <v>59</v>
      </c>
      <c r="Q196" t="s">
        <v>60</v>
      </c>
    </row>
    <row r="197" spans="1:17" x14ac:dyDescent="0.25">
      <c r="A197" s="4" t="s">
        <v>29</v>
      </c>
      <c r="B197" s="5" t="s">
        <v>38</v>
      </c>
      <c r="C197" t="s">
        <v>50</v>
      </c>
      <c r="D197" t="s">
        <v>48</v>
      </c>
      <c r="E197">
        <v>3</v>
      </c>
      <c r="F197" t="str">
        <f t="shared" si="3"/>
        <v>Average Per Device1-in-10July Monthly System Peak Day30% Cycling3</v>
      </c>
      <c r="G197" s="5">
        <v>1.1497059999999999</v>
      </c>
      <c r="H197" s="5">
        <v>1.1497059999999999</v>
      </c>
      <c r="I197" s="5">
        <v>69.157200000000003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>
        <v>1337</v>
      </c>
      <c r="P197" t="s">
        <v>59</v>
      </c>
      <c r="Q197" t="s">
        <v>60</v>
      </c>
    </row>
    <row r="198" spans="1:17" x14ac:dyDescent="0.25">
      <c r="A198" s="4" t="s">
        <v>43</v>
      </c>
      <c r="B198" s="5" t="s">
        <v>38</v>
      </c>
      <c r="C198" t="s">
        <v>50</v>
      </c>
      <c r="D198" t="s">
        <v>48</v>
      </c>
      <c r="E198">
        <v>3</v>
      </c>
      <c r="F198" t="str">
        <f t="shared" si="3"/>
        <v>Aggregate1-in-10July Monthly System Peak Day30% Cycling3</v>
      </c>
      <c r="G198" s="5">
        <v>4.1975759999999998</v>
      </c>
      <c r="H198" s="5">
        <v>4.1975759999999998</v>
      </c>
      <c r="I198" s="5">
        <v>69.157200000000003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>
        <v>1337</v>
      </c>
      <c r="P198" t="s">
        <v>59</v>
      </c>
      <c r="Q198" t="s">
        <v>60</v>
      </c>
    </row>
    <row r="199" spans="1:17" x14ac:dyDescent="0.25">
      <c r="A199" s="4" t="s">
        <v>30</v>
      </c>
      <c r="B199" s="5" t="s">
        <v>38</v>
      </c>
      <c r="C199" t="s">
        <v>50</v>
      </c>
      <c r="D199" t="s">
        <v>31</v>
      </c>
      <c r="E199">
        <v>3</v>
      </c>
      <c r="F199" t="str">
        <f t="shared" si="3"/>
        <v>Average Per Ton1-in-10July Monthly System Peak Day50% Cycling3</v>
      </c>
      <c r="G199" s="5">
        <v>0.32633820000000002</v>
      </c>
      <c r="H199" s="5">
        <v>0.32633820000000002</v>
      </c>
      <c r="I199" s="5">
        <v>69.373199999999997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>
        <v>3452</v>
      </c>
      <c r="P199" t="s">
        <v>59</v>
      </c>
      <c r="Q199" t="s">
        <v>60</v>
      </c>
    </row>
    <row r="200" spans="1:17" x14ac:dyDescent="0.25">
      <c r="A200" s="4" t="s">
        <v>28</v>
      </c>
      <c r="B200" s="5" t="s">
        <v>38</v>
      </c>
      <c r="C200" t="s">
        <v>50</v>
      </c>
      <c r="D200" t="s">
        <v>31</v>
      </c>
      <c r="E200">
        <v>3</v>
      </c>
      <c r="F200" t="str">
        <f t="shared" si="3"/>
        <v>Average Per Premise1-in-10July Monthly System Peak Day50% Cycling3</v>
      </c>
      <c r="G200" s="5">
        <v>2.8126060000000002</v>
      </c>
      <c r="H200" s="5">
        <v>2.8126060000000002</v>
      </c>
      <c r="I200" s="5">
        <v>69.373199999999997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>
        <v>3452</v>
      </c>
      <c r="P200" t="s">
        <v>59</v>
      </c>
      <c r="Q200" t="s">
        <v>60</v>
      </c>
    </row>
    <row r="201" spans="1:17" x14ac:dyDescent="0.25">
      <c r="A201" s="4" t="s">
        <v>29</v>
      </c>
      <c r="B201" s="5" t="s">
        <v>38</v>
      </c>
      <c r="C201" t="s">
        <v>50</v>
      </c>
      <c r="D201" t="s">
        <v>31</v>
      </c>
      <c r="E201">
        <v>3</v>
      </c>
      <c r="F201" t="str">
        <f t="shared" si="3"/>
        <v>Average Per Device1-in-10July Monthly System Peak Day50% Cycling3</v>
      </c>
      <c r="G201" s="5">
        <v>1.2656909999999999</v>
      </c>
      <c r="H201" s="5">
        <v>1.2656909999999999</v>
      </c>
      <c r="I201" s="5">
        <v>69.373199999999997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>
        <v>3452</v>
      </c>
      <c r="P201" t="s">
        <v>59</v>
      </c>
      <c r="Q201" t="s">
        <v>60</v>
      </c>
    </row>
    <row r="202" spans="1:17" x14ac:dyDescent="0.25">
      <c r="A202" s="4" t="s">
        <v>43</v>
      </c>
      <c r="B202" s="5" t="s">
        <v>38</v>
      </c>
      <c r="C202" t="s">
        <v>50</v>
      </c>
      <c r="D202" t="s">
        <v>31</v>
      </c>
      <c r="E202">
        <v>3</v>
      </c>
      <c r="F202" t="str">
        <f t="shared" si="3"/>
        <v>Aggregate1-in-10July Monthly System Peak Day50% Cycling3</v>
      </c>
      <c r="G202" s="5">
        <v>9.7091170000000009</v>
      </c>
      <c r="H202" s="5">
        <v>9.7091170000000009</v>
      </c>
      <c r="I202" s="5">
        <v>69.373199999999997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>
        <v>3452</v>
      </c>
      <c r="P202" t="s">
        <v>59</v>
      </c>
      <c r="Q202" t="s">
        <v>60</v>
      </c>
    </row>
    <row r="203" spans="1:17" x14ac:dyDescent="0.25">
      <c r="A203" s="4" t="s">
        <v>30</v>
      </c>
      <c r="B203" s="5" t="s">
        <v>38</v>
      </c>
      <c r="C203" t="s">
        <v>50</v>
      </c>
      <c r="D203" t="s">
        <v>26</v>
      </c>
      <c r="E203">
        <v>3</v>
      </c>
      <c r="F203" t="str">
        <f t="shared" si="3"/>
        <v>Average Per Ton1-in-10July Monthly System Peak DayAll3</v>
      </c>
      <c r="G203" s="5">
        <v>0.31784449999999997</v>
      </c>
      <c r="H203" s="5">
        <v>0.31784449999999997</v>
      </c>
      <c r="I203" s="5">
        <v>69.312899999999999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>
        <v>4789</v>
      </c>
      <c r="P203" t="s">
        <v>59</v>
      </c>
      <c r="Q203" t="s">
        <v>60</v>
      </c>
    </row>
    <row r="204" spans="1:17" x14ac:dyDescent="0.25">
      <c r="A204" s="4" t="s">
        <v>28</v>
      </c>
      <c r="B204" s="5" t="s">
        <v>38</v>
      </c>
      <c r="C204" t="s">
        <v>50</v>
      </c>
      <c r="D204" t="s">
        <v>26</v>
      </c>
      <c r="E204">
        <v>3</v>
      </c>
      <c r="F204" t="str">
        <f t="shared" si="3"/>
        <v>Average Per Premise1-in-10July Monthly System Peak DayAll3</v>
      </c>
      <c r="G204" s="5">
        <v>2.9160659999999998</v>
      </c>
      <c r="H204" s="5">
        <v>2.9160650000000001</v>
      </c>
      <c r="I204" s="5">
        <v>69.312899999999999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>
        <v>4789</v>
      </c>
      <c r="P204" t="s">
        <v>59</v>
      </c>
      <c r="Q204" t="s">
        <v>60</v>
      </c>
    </row>
    <row r="205" spans="1:17" x14ac:dyDescent="0.25">
      <c r="A205" s="4" t="s">
        <v>29</v>
      </c>
      <c r="B205" s="5" t="s">
        <v>38</v>
      </c>
      <c r="C205" t="s">
        <v>50</v>
      </c>
      <c r="D205" t="s">
        <v>26</v>
      </c>
      <c r="E205">
        <v>3</v>
      </c>
      <c r="F205" t="str">
        <f t="shared" si="3"/>
        <v>Average Per Device1-in-10July Monthly System Peak DayAll3</v>
      </c>
      <c r="G205" s="5">
        <v>1.2334430000000001</v>
      </c>
      <c r="H205" s="5">
        <v>1.2334430000000001</v>
      </c>
      <c r="I205" s="5">
        <v>69.312899999999999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>
        <v>4789</v>
      </c>
      <c r="P205" t="s">
        <v>59</v>
      </c>
      <c r="Q205" t="s">
        <v>60</v>
      </c>
    </row>
    <row r="206" spans="1:17" x14ac:dyDescent="0.25">
      <c r="A206" s="4" t="s">
        <v>43</v>
      </c>
      <c r="B206" s="5" t="s">
        <v>38</v>
      </c>
      <c r="C206" t="s">
        <v>50</v>
      </c>
      <c r="D206" t="s">
        <v>26</v>
      </c>
      <c r="E206">
        <v>3</v>
      </c>
      <c r="F206" t="str">
        <f t="shared" si="3"/>
        <v>Aggregate1-in-10July Monthly System Peak DayAll3</v>
      </c>
      <c r="G206" s="5">
        <v>13.96504</v>
      </c>
      <c r="H206" s="5">
        <v>13.96504</v>
      </c>
      <c r="I206" s="5">
        <v>69.312899999999999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>
        <v>4789</v>
      </c>
      <c r="P206" t="s">
        <v>59</v>
      </c>
      <c r="Q206" t="s">
        <v>60</v>
      </c>
    </row>
    <row r="207" spans="1:17" x14ac:dyDescent="0.25">
      <c r="A207" s="4" t="s">
        <v>30</v>
      </c>
      <c r="B207" s="5" t="s">
        <v>38</v>
      </c>
      <c r="C207" t="s">
        <v>51</v>
      </c>
      <c r="D207" t="s">
        <v>48</v>
      </c>
      <c r="E207">
        <v>3</v>
      </c>
      <c r="F207" t="str">
        <f t="shared" si="3"/>
        <v>Average Per Ton1-in-10June Monthly System Peak Day30% Cycling3</v>
      </c>
      <c r="G207" s="5">
        <v>0.28898089999999999</v>
      </c>
      <c r="H207" s="5">
        <v>0.28898089999999999</v>
      </c>
      <c r="I207" s="5">
        <v>64.797700000000006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>
        <v>1337</v>
      </c>
      <c r="P207" t="s">
        <v>59</v>
      </c>
      <c r="Q207" t="s">
        <v>60</v>
      </c>
    </row>
    <row r="208" spans="1:17" x14ac:dyDescent="0.25">
      <c r="A208" s="4" t="s">
        <v>28</v>
      </c>
      <c r="B208" s="5" t="s">
        <v>38</v>
      </c>
      <c r="C208" t="s">
        <v>51</v>
      </c>
      <c r="D208" t="s">
        <v>48</v>
      </c>
      <c r="E208">
        <v>3</v>
      </c>
      <c r="F208" t="str">
        <f t="shared" si="3"/>
        <v>Average Per Premise1-in-10June Monthly System Peak Day30% Cycling3</v>
      </c>
      <c r="G208" s="5">
        <v>3.0659640000000001</v>
      </c>
      <c r="H208" s="5">
        <v>3.0659640000000001</v>
      </c>
      <c r="I208" s="5">
        <v>64.797700000000006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>
        <v>1337</v>
      </c>
      <c r="P208" t="s">
        <v>59</v>
      </c>
      <c r="Q208" t="s">
        <v>60</v>
      </c>
    </row>
    <row r="209" spans="1:17" x14ac:dyDescent="0.25">
      <c r="A209" s="4" t="s">
        <v>29</v>
      </c>
      <c r="B209" s="5" t="s">
        <v>38</v>
      </c>
      <c r="C209" t="s">
        <v>51</v>
      </c>
      <c r="D209" t="s">
        <v>48</v>
      </c>
      <c r="E209">
        <v>3</v>
      </c>
      <c r="F209" t="str">
        <f t="shared" si="3"/>
        <v>Average Per Device1-in-10June Monthly System Peak Day30% Cycling3</v>
      </c>
      <c r="G209" s="5">
        <v>1.1227590000000001</v>
      </c>
      <c r="H209" s="5">
        <v>1.1227590000000001</v>
      </c>
      <c r="I209" s="5">
        <v>64.797700000000006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>
        <v>1337</v>
      </c>
      <c r="P209" t="s">
        <v>59</v>
      </c>
      <c r="Q209" t="s">
        <v>60</v>
      </c>
    </row>
    <row r="210" spans="1:17" x14ac:dyDescent="0.25">
      <c r="A210" s="4" t="s">
        <v>43</v>
      </c>
      <c r="B210" s="5" t="s">
        <v>38</v>
      </c>
      <c r="C210" t="s">
        <v>51</v>
      </c>
      <c r="D210" t="s">
        <v>48</v>
      </c>
      <c r="E210">
        <v>3</v>
      </c>
      <c r="F210" t="str">
        <f t="shared" si="3"/>
        <v>Aggregate1-in-10June Monthly System Peak Day30% Cycling3</v>
      </c>
      <c r="G210" s="5">
        <v>4.0991939999999998</v>
      </c>
      <c r="H210" s="5">
        <v>4.0991939999999998</v>
      </c>
      <c r="I210" s="5">
        <v>64.797700000000006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>
        <v>1337</v>
      </c>
      <c r="P210" t="s">
        <v>59</v>
      </c>
      <c r="Q210" t="s">
        <v>60</v>
      </c>
    </row>
    <row r="211" spans="1:17" x14ac:dyDescent="0.25">
      <c r="A211" s="4" t="s">
        <v>30</v>
      </c>
      <c r="B211" s="5" t="s">
        <v>38</v>
      </c>
      <c r="C211" t="s">
        <v>51</v>
      </c>
      <c r="D211" t="s">
        <v>31</v>
      </c>
      <c r="E211">
        <v>3</v>
      </c>
      <c r="F211" t="str">
        <f t="shared" si="3"/>
        <v>Average Per Ton1-in-10June Monthly System Peak Day50% Cycling3</v>
      </c>
      <c r="G211" s="5">
        <v>0.32329940000000001</v>
      </c>
      <c r="H211" s="5">
        <v>0.32329940000000001</v>
      </c>
      <c r="I211" s="5">
        <v>65.142099999999999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>
        <v>3452</v>
      </c>
      <c r="P211" t="s">
        <v>59</v>
      </c>
      <c r="Q211" t="s">
        <v>60</v>
      </c>
    </row>
    <row r="212" spans="1:17" x14ac:dyDescent="0.25">
      <c r="A212" s="4" t="s">
        <v>28</v>
      </c>
      <c r="B212" s="5" t="s">
        <v>38</v>
      </c>
      <c r="C212" t="s">
        <v>51</v>
      </c>
      <c r="D212" t="s">
        <v>31</v>
      </c>
      <c r="E212">
        <v>3</v>
      </c>
      <c r="F212" t="str">
        <f t="shared" si="3"/>
        <v>Average Per Premise1-in-10June Monthly System Peak Day50% Cycling3</v>
      </c>
      <c r="G212" s="5">
        <v>2.786416</v>
      </c>
      <c r="H212" s="5">
        <v>2.786416</v>
      </c>
      <c r="I212" s="5">
        <v>65.142099999999999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>
        <v>3452</v>
      </c>
      <c r="P212" t="s">
        <v>59</v>
      </c>
      <c r="Q212" t="s">
        <v>60</v>
      </c>
    </row>
    <row r="213" spans="1:17" x14ac:dyDescent="0.25">
      <c r="A213" s="4" t="s">
        <v>29</v>
      </c>
      <c r="B213" s="5" t="s">
        <v>38</v>
      </c>
      <c r="C213" t="s">
        <v>51</v>
      </c>
      <c r="D213" t="s">
        <v>31</v>
      </c>
      <c r="E213">
        <v>3</v>
      </c>
      <c r="F213" t="str">
        <f t="shared" si="3"/>
        <v>Average Per Device1-in-10June Monthly System Peak Day50% Cycling3</v>
      </c>
      <c r="G213" s="5">
        <v>1.253905</v>
      </c>
      <c r="H213" s="5">
        <v>1.253905</v>
      </c>
      <c r="I213" s="5">
        <v>65.142099999999999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>
        <v>3452</v>
      </c>
      <c r="P213" t="s">
        <v>59</v>
      </c>
      <c r="Q213" t="s">
        <v>60</v>
      </c>
    </row>
    <row r="214" spans="1:17" x14ac:dyDescent="0.25">
      <c r="A214" s="4" t="s">
        <v>43</v>
      </c>
      <c r="B214" s="5" t="s">
        <v>38</v>
      </c>
      <c r="C214" t="s">
        <v>51</v>
      </c>
      <c r="D214" t="s">
        <v>31</v>
      </c>
      <c r="E214">
        <v>3</v>
      </c>
      <c r="F214" t="str">
        <f t="shared" si="3"/>
        <v>Aggregate1-in-10June Monthly System Peak Day50% Cycling3</v>
      </c>
      <c r="G214" s="5">
        <v>9.6187070000000006</v>
      </c>
      <c r="H214" s="5">
        <v>9.6187070000000006</v>
      </c>
      <c r="I214" s="5">
        <v>65.142099999999999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>
        <v>3452</v>
      </c>
      <c r="P214" t="s">
        <v>59</v>
      </c>
      <c r="Q214" t="s">
        <v>60</v>
      </c>
    </row>
    <row r="215" spans="1:17" x14ac:dyDescent="0.25">
      <c r="A215" s="4" t="s">
        <v>30</v>
      </c>
      <c r="B215" s="5" t="s">
        <v>38</v>
      </c>
      <c r="C215" t="s">
        <v>51</v>
      </c>
      <c r="D215" t="s">
        <v>26</v>
      </c>
      <c r="E215">
        <v>3</v>
      </c>
      <c r="F215" t="str">
        <f t="shared" si="3"/>
        <v>Average Per Ton1-in-10June Monthly System Peak DayAll3</v>
      </c>
      <c r="G215" s="5">
        <v>0.31371769999999999</v>
      </c>
      <c r="H215" s="5">
        <v>0.31371759999999999</v>
      </c>
      <c r="I215" s="5">
        <v>65.046000000000006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>
        <v>4789</v>
      </c>
      <c r="P215" t="s">
        <v>59</v>
      </c>
      <c r="Q215" t="s">
        <v>60</v>
      </c>
    </row>
    <row r="216" spans="1:17" x14ac:dyDescent="0.25">
      <c r="A216" s="4" t="s">
        <v>28</v>
      </c>
      <c r="B216" s="5" t="s">
        <v>38</v>
      </c>
      <c r="C216" t="s">
        <v>51</v>
      </c>
      <c r="D216" t="s">
        <v>26</v>
      </c>
      <c r="E216">
        <v>3</v>
      </c>
      <c r="F216" t="str">
        <f t="shared" si="3"/>
        <v>Average Per Premise1-in-10June Monthly System Peak DayAll3</v>
      </c>
      <c r="G216" s="5">
        <v>2.8782040000000002</v>
      </c>
      <c r="H216" s="5">
        <v>2.8782040000000002</v>
      </c>
      <c r="I216" s="5">
        <v>65.046000000000006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>
        <v>4789</v>
      </c>
      <c r="P216" t="s">
        <v>59</v>
      </c>
      <c r="Q216" t="s">
        <v>60</v>
      </c>
    </row>
    <row r="217" spans="1:17" x14ac:dyDescent="0.25">
      <c r="A217" s="4" t="s">
        <v>29</v>
      </c>
      <c r="B217" s="5" t="s">
        <v>38</v>
      </c>
      <c r="C217" t="s">
        <v>51</v>
      </c>
      <c r="D217" t="s">
        <v>26</v>
      </c>
      <c r="E217">
        <v>3</v>
      </c>
      <c r="F217" t="str">
        <f t="shared" si="3"/>
        <v>Average Per Device1-in-10June Monthly System Peak DayAll3</v>
      </c>
      <c r="G217" s="5">
        <v>1.217428</v>
      </c>
      <c r="H217" s="5">
        <v>1.217428</v>
      </c>
      <c r="I217" s="5">
        <v>65.046000000000006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>
        <v>4789</v>
      </c>
      <c r="P217" t="s">
        <v>59</v>
      </c>
      <c r="Q217" t="s">
        <v>60</v>
      </c>
    </row>
    <row r="218" spans="1:17" x14ac:dyDescent="0.25">
      <c r="A218" s="4" t="s">
        <v>43</v>
      </c>
      <c r="B218" s="5" t="s">
        <v>38</v>
      </c>
      <c r="C218" t="s">
        <v>51</v>
      </c>
      <c r="D218" t="s">
        <v>26</v>
      </c>
      <c r="E218">
        <v>3</v>
      </c>
      <c r="F218" t="str">
        <f t="shared" si="3"/>
        <v>Aggregate1-in-10June Monthly System Peak DayAll3</v>
      </c>
      <c r="G218" s="5">
        <v>13.783720000000001</v>
      </c>
      <c r="H218" s="5">
        <v>13.783720000000001</v>
      </c>
      <c r="I218" s="5">
        <v>65.046000000000006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>
        <v>4789</v>
      </c>
      <c r="P218" t="s">
        <v>59</v>
      </c>
      <c r="Q218" t="s">
        <v>60</v>
      </c>
    </row>
    <row r="219" spans="1:17" x14ac:dyDescent="0.25">
      <c r="A219" s="4" t="s">
        <v>30</v>
      </c>
      <c r="B219" s="5" t="s">
        <v>38</v>
      </c>
      <c r="C219" t="s">
        <v>52</v>
      </c>
      <c r="D219" t="s">
        <v>48</v>
      </c>
      <c r="E219">
        <v>3</v>
      </c>
      <c r="F219" t="str">
        <f t="shared" si="3"/>
        <v>Average Per Ton1-in-10May Monthly System Peak Day30% Cycling3</v>
      </c>
      <c r="G219" s="5">
        <v>0.2891785</v>
      </c>
      <c r="H219" s="5">
        <v>0.2891785</v>
      </c>
      <c r="I219" s="5">
        <v>64.607200000000006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>
        <v>1337</v>
      </c>
      <c r="P219" t="s">
        <v>59</v>
      </c>
      <c r="Q219" t="s">
        <v>60</v>
      </c>
    </row>
    <row r="220" spans="1:17" x14ac:dyDescent="0.25">
      <c r="A220" s="4" t="s">
        <v>28</v>
      </c>
      <c r="B220" s="5" t="s">
        <v>38</v>
      </c>
      <c r="C220" t="s">
        <v>52</v>
      </c>
      <c r="D220" t="s">
        <v>48</v>
      </c>
      <c r="E220">
        <v>3</v>
      </c>
      <c r="F220" t="str">
        <f t="shared" si="3"/>
        <v>Average Per Premise1-in-10May Monthly System Peak Day30% Cycling3</v>
      </c>
      <c r="G220" s="5">
        <v>3.0680610000000001</v>
      </c>
      <c r="H220" s="5">
        <v>3.0680610000000001</v>
      </c>
      <c r="I220" s="5">
        <v>64.607200000000006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>
        <v>1337</v>
      </c>
      <c r="P220" t="s">
        <v>59</v>
      </c>
      <c r="Q220" t="s">
        <v>60</v>
      </c>
    </row>
    <row r="221" spans="1:17" x14ac:dyDescent="0.25">
      <c r="A221" s="4" t="s">
        <v>29</v>
      </c>
      <c r="B221" s="5" t="s">
        <v>38</v>
      </c>
      <c r="C221" t="s">
        <v>52</v>
      </c>
      <c r="D221" t="s">
        <v>48</v>
      </c>
      <c r="E221">
        <v>3</v>
      </c>
      <c r="F221" t="str">
        <f t="shared" si="3"/>
        <v>Average Per Device1-in-10May Monthly System Peak Day30% Cycling3</v>
      </c>
      <c r="G221" s="5">
        <v>1.1235269999999999</v>
      </c>
      <c r="H221" s="5">
        <v>1.1235269999999999</v>
      </c>
      <c r="I221" s="5">
        <v>64.607200000000006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>
        <v>1337</v>
      </c>
      <c r="P221" t="s">
        <v>59</v>
      </c>
      <c r="Q221" t="s">
        <v>60</v>
      </c>
    </row>
    <row r="222" spans="1:17" x14ac:dyDescent="0.25">
      <c r="A222" s="4" t="s">
        <v>43</v>
      </c>
      <c r="B222" s="5" t="s">
        <v>38</v>
      </c>
      <c r="C222" t="s">
        <v>52</v>
      </c>
      <c r="D222" t="s">
        <v>48</v>
      </c>
      <c r="E222">
        <v>3</v>
      </c>
      <c r="F222" t="str">
        <f t="shared" si="3"/>
        <v>Aggregate1-in-10May Monthly System Peak Day30% Cycling3</v>
      </c>
      <c r="G222" s="5">
        <v>4.1019969999999999</v>
      </c>
      <c r="H222" s="5">
        <v>4.1019969999999999</v>
      </c>
      <c r="I222" s="5">
        <v>64.607200000000006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>
        <v>1337</v>
      </c>
      <c r="P222" t="s">
        <v>59</v>
      </c>
      <c r="Q222" t="s">
        <v>60</v>
      </c>
    </row>
    <row r="223" spans="1:17" x14ac:dyDescent="0.25">
      <c r="A223" s="4" t="s">
        <v>30</v>
      </c>
      <c r="B223" s="5" t="s">
        <v>38</v>
      </c>
      <c r="C223" t="s">
        <v>52</v>
      </c>
      <c r="D223" t="s">
        <v>31</v>
      </c>
      <c r="E223">
        <v>3</v>
      </c>
      <c r="F223" t="str">
        <f t="shared" si="3"/>
        <v>Average Per Ton1-in-10May Monthly System Peak Day50% Cycling3</v>
      </c>
      <c r="G223" s="5">
        <v>0.3230228</v>
      </c>
      <c r="H223" s="5">
        <v>0.3230228</v>
      </c>
      <c r="I223" s="5">
        <v>64.888999999999996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>
        <v>3452</v>
      </c>
      <c r="P223" t="s">
        <v>59</v>
      </c>
      <c r="Q223" t="s">
        <v>60</v>
      </c>
    </row>
    <row r="224" spans="1:17" x14ac:dyDescent="0.25">
      <c r="A224" s="4" t="s">
        <v>28</v>
      </c>
      <c r="B224" s="5" t="s">
        <v>38</v>
      </c>
      <c r="C224" t="s">
        <v>52</v>
      </c>
      <c r="D224" t="s">
        <v>31</v>
      </c>
      <c r="E224">
        <v>3</v>
      </c>
      <c r="F224" t="str">
        <f t="shared" si="3"/>
        <v>Average Per Premise1-in-10May Monthly System Peak Day50% Cycling3</v>
      </c>
      <c r="G224" s="5">
        <v>2.7840319999999998</v>
      </c>
      <c r="H224" s="5">
        <v>2.7840319999999998</v>
      </c>
      <c r="I224" s="5">
        <v>64.888999999999996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>
        <v>3452</v>
      </c>
      <c r="P224" t="s">
        <v>59</v>
      </c>
      <c r="Q224" t="s">
        <v>60</v>
      </c>
    </row>
    <row r="225" spans="1:17" x14ac:dyDescent="0.25">
      <c r="A225" s="4" t="s">
        <v>29</v>
      </c>
      <c r="B225" s="5" t="s">
        <v>38</v>
      </c>
      <c r="C225" t="s">
        <v>52</v>
      </c>
      <c r="D225" t="s">
        <v>31</v>
      </c>
      <c r="E225">
        <v>3</v>
      </c>
      <c r="F225" t="str">
        <f t="shared" si="3"/>
        <v>Average Per Device1-in-10May Monthly System Peak Day50% Cycling3</v>
      </c>
      <c r="G225" s="5">
        <v>1.2528330000000001</v>
      </c>
      <c r="H225" s="5">
        <v>1.2528330000000001</v>
      </c>
      <c r="I225" s="5">
        <v>64.888999999999996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>
        <v>3452</v>
      </c>
      <c r="P225" t="s">
        <v>59</v>
      </c>
      <c r="Q225" t="s">
        <v>60</v>
      </c>
    </row>
    <row r="226" spans="1:17" x14ac:dyDescent="0.25">
      <c r="A226" s="4" t="s">
        <v>43</v>
      </c>
      <c r="B226" s="5" t="s">
        <v>38</v>
      </c>
      <c r="C226" t="s">
        <v>52</v>
      </c>
      <c r="D226" t="s">
        <v>31</v>
      </c>
      <c r="E226">
        <v>3</v>
      </c>
      <c r="F226" t="str">
        <f t="shared" si="3"/>
        <v>Aggregate1-in-10May Monthly System Peak Day50% Cycling3</v>
      </c>
      <c r="G226" s="5">
        <v>9.6104789999999998</v>
      </c>
      <c r="H226" s="5">
        <v>9.6104789999999998</v>
      </c>
      <c r="I226" s="5">
        <v>64.888999999999996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>
        <v>3452</v>
      </c>
      <c r="P226" t="s">
        <v>59</v>
      </c>
      <c r="Q226" t="s">
        <v>60</v>
      </c>
    </row>
    <row r="227" spans="1:17" x14ac:dyDescent="0.25">
      <c r="A227" s="4" t="s">
        <v>30</v>
      </c>
      <c r="B227" s="5" t="s">
        <v>38</v>
      </c>
      <c r="C227" t="s">
        <v>52</v>
      </c>
      <c r="D227" t="s">
        <v>26</v>
      </c>
      <c r="E227">
        <v>3</v>
      </c>
      <c r="F227" t="str">
        <f t="shared" si="3"/>
        <v>Average Per Ton1-in-10May Monthly System Peak DayAll3</v>
      </c>
      <c r="G227" s="5">
        <v>0.31357350000000001</v>
      </c>
      <c r="H227" s="5">
        <v>0.31357350000000001</v>
      </c>
      <c r="I227" s="5">
        <v>64.810299999999998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>
        <v>4789</v>
      </c>
      <c r="P227" t="s">
        <v>59</v>
      </c>
      <c r="Q227" t="s">
        <v>60</v>
      </c>
    </row>
    <row r="228" spans="1:17" x14ac:dyDescent="0.25">
      <c r="A228" s="4" t="s">
        <v>28</v>
      </c>
      <c r="B228" s="5" t="s">
        <v>38</v>
      </c>
      <c r="C228" t="s">
        <v>52</v>
      </c>
      <c r="D228" t="s">
        <v>26</v>
      </c>
      <c r="E228">
        <v>3</v>
      </c>
      <c r="F228" t="str">
        <f t="shared" si="3"/>
        <v>Average Per Premise1-in-10May Monthly System Peak DayAll3</v>
      </c>
      <c r="G228" s="5">
        <v>2.876881</v>
      </c>
      <c r="H228" s="5">
        <v>2.8768820000000002</v>
      </c>
      <c r="I228" s="5">
        <v>64.810299999999998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>
        <v>4789</v>
      </c>
      <c r="P228" t="s">
        <v>59</v>
      </c>
      <c r="Q228" t="s">
        <v>60</v>
      </c>
    </row>
    <row r="229" spans="1:17" x14ac:dyDescent="0.25">
      <c r="A229" s="4" t="s">
        <v>29</v>
      </c>
      <c r="B229" s="5" t="s">
        <v>38</v>
      </c>
      <c r="C229" t="s">
        <v>52</v>
      </c>
      <c r="D229" t="s">
        <v>26</v>
      </c>
      <c r="E229">
        <v>3</v>
      </c>
      <c r="F229" t="str">
        <f t="shared" si="3"/>
        <v>Average Per Device1-in-10May Monthly System Peak DayAll3</v>
      </c>
      <c r="G229" s="5">
        <v>1.216869</v>
      </c>
      <c r="H229" s="5">
        <v>1.216869</v>
      </c>
      <c r="I229" s="5">
        <v>64.810299999999998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>
        <v>4789</v>
      </c>
      <c r="P229" t="s">
        <v>59</v>
      </c>
      <c r="Q229" t="s">
        <v>60</v>
      </c>
    </row>
    <row r="230" spans="1:17" x14ac:dyDescent="0.25">
      <c r="A230" s="4" t="s">
        <v>43</v>
      </c>
      <c r="B230" s="5" t="s">
        <v>38</v>
      </c>
      <c r="C230" t="s">
        <v>52</v>
      </c>
      <c r="D230" t="s">
        <v>26</v>
      </c>
      <c r="E230">
        <v>3</v>
      </c>
      <c r="F230" t="str">
        <f t="shared" si="3"/>
        <v>Aggregate1-in-10May Monthly System Peak DayAll3</v>
      </c>
      <c r="G230" s="5">
        <v>13.77739</v>
      </c>
      <c r="H230" s="5">
        <v>13.77739</v>
      </c>
      <c r="I230" s="5">
        <v>64.810299999999998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>
        <v>4789</v>
      </c>
      <c r="P230" t="s">
        <v>59</v>
      </c>
      <c r="Q230" t="s">
        <v>60</v>
      </c>
    </row>
    <row r="231" spans="1:17" x14ac:dyDescent="0.25">
      <c r="A231" s="4" t="s">
        <v>30</v>
      </c>
      <c r="B231" s="5" t="s">
        <v>38</v>
      </c>
      <c r="C231" t="s">
        <v>53</v>
      </c>
      <c r="D231" t="s">
        <v>48</v>
      </c>
      <c r="E231">
        <v>3</v>
      </c>
      <c r="F231" t="str">
        <f t="shared" si="3"/>
        <v>Average Per Ton1-in-10October Monthly System Peak Day30% Cycling3</v>
      </c>
      <c r="G231" s="5">
        <v>0.30570589999999997</v>
      </c>
      <c r="H231" s="5">
        <v>0.30570589999999997</v>
      </c>
      <c r="I231" s="5">
        <v>69.569599999999994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>
        <v>1337</v>
      </c>
      <c r="P231" t="s">
        <v>59</v>
      </c>
      <c r="Q231" t="s">
        <v>60</v>
      </c>
    </row>
    <row r="232" spans="1:17" x14ac:dyDescent="0.25">
      <c r="A232" s="4" t="s">
        <v>28</v>
      </c>
      <c r="B232" s="5" t="s">
        <v>38</v>
      </c>
      <c r="C232" t="s">
        <v>53</v>
      </c>
      <c r="D232" t="s">
        <v>48</v>
      </c>
      <c r="E232">
        <v>3</v>
      </c>
      <c r="F232" t="str">
        <f t="shared" si="3"/>
        <v>Average Per Premise1-in-10October Monthly System Peak Day30% Cycling3</v>
      </c>
      <c r="G232" s="5">
        <v>3.2434090000000002</v>
      </c>
      <c r="H232" s="5">
        <v>3.2434090000000002</v>
      </c>
      <c r="I232" s="5">
        <v>69.569599999999994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>
        <v>1337</v>
      </c>
      <c r="P232" t="s">
        <v>59</v>
      </c>
      <c r="Q232" t="s">
        <v>60</v>
      </c>
    </row>
    <row r="233" spans="1:17" x14ac:dyDescent="0.25">
      <c r="A233" s="4" t="s">
        <v>29</v>
      </c>
      <c r="B233" s="5" t="s">
        <v>38</v>
      </c>
      <c r="C233" t="s">
        <v>53</v>
      </c>
      <c r="D233" t="s">
        <v>48</v>
      </c>
      <c r="E233">
        <v>3</v>
      </c>
      <c r="F233" t="str">
        <f t="shared" si="3"/>
        <v>Average Per Device1-in-10October Monthly System Peak Day30% Cycling3</v>
      </c>
      <c r="G233" s="5">
        <v>1.18774</v>
      </c>
      <c r="H233" s="5">
        <v>1.18774</v>
      </c>
      <c r="I233" s="5">
        <v>69.569599999999994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>
        <v>1337</v>
      </c>
      <c r="P233" t="s">
        <v>59</v>
      </c>
      <c r="Q233" t="s">
        <v>60</v>
      </c>
    </row>
    <row r="234" spans="1:17" x14ac:dyDescent="0.25">
      <c r="A234" s="4" t="s">
        <v>43</v>
      </c>
      <c r="B234" s="5" t="s">
        <v>38</v>
      </c>
      <c r="C234" t="s">
        <v>53</v>
      </c>
      <c r="D234" t="s">
        <v>48</v>
      </c>
      <c r="E234">
        <v>3</v>
      </c>
      <c r="F234" t="str">
        <f t="shared" si="3"/>
        <v>Aggregate1-in-10October Monthly System Peak Day30% Cycling3</v>
      </c>
      <c r="G234" s="5">
        <v>4.3364380000000002</v>
      </c>
      <c r="H234" s="5">
        <v>4.3364380000000002</v>
      </c>
      <c r="I234" s="5">
        <v>69.569599999999994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>
        <v>1337</v>
      </c>
      <c r="P234" t="s">
        <v>59</v>
      </c>
      <c r="Q234" t="s">
        <v>60</v>
      </c>
    </row>
    <row r="235" spans="1:17" x14ac:dyDescent="0.25">
      <c r="A235" s="4" t="s">
        <v>30</v>
      </c>
      <c r="B235" s="5" t="s">
        <v>38</v>
      </c>
      <c r="C235" t="s">
        <v>53</v>
      </c>
      <c r="D235" t="s">
        <v>31</v>
      </c>
      <c r="E235">
        <v>3</v>
      </c>
      <c r="F235" t="str">
        <f t="shared" si="3"/>
        <v>Average Per Ton1-in-10October Monthly System Peak Day50% Cycling3</v>
      </c>
      <c r="G235" s="5">
        <v>0.3311537</v>
      </c>
      <c r="H235" s="5">
        <v>0.3311537</v>
      </c>
      <c r="I235" s="5">
        <v>69.756799999999998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>
        <v>3452</v>
      </c>
      <c r="P235" t="s">
        <v>59</v>
      </c>
      <c r="Q235" t="s">
        <v>60</v>
      </c>
    </row>
    <row r="236" spans="1:17" x14ac:dyDescent="0.25">
      <c r="A236" s="4" t="s">
        <v>28</v>
      </c>
      <c r="B236" s="5" t="s">
        <v>38</v>
      </c>
      <c r="C236" t="s">
        <v>53</v>
      </c>
      <c r="D236" t="s">
        <v>31</v>
      </c>
      <c r="E236">
        <v>3</v>
      </c>
      <c r="F236" t="str">
        <f t="shared" si="3"/>
        <v>Average Per Premise1-in-10October Monthly System Peak Day50% Cycling3</v>
      </c>
      <c r="G236" s="5">
        <v>2.8541089999999998</v>
      </c>
      <c r="H236" s="5">
        <v>2.8541089999999998</v>
      </c>
      <c r="I236" s="5">
        <v>69.756799999999998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>
        <v>3452</v>
      </c>
      <c r="P236" t="s">
        <v>59</v>
      </c>
      <c r="Q236" t="s">
        <v>60</v>
      </c>
    </row>
    <row r="237" spans="1:17" x14ac:dyDescent="0.25">
      <c r="A237" s="4" t="s">
        <v>29</v>
      </c>
      <c r="B237" s="5" t="s">
        <v>38</v>
      </c>
      <c r="C237" t="s">
        <v>53</v>
      </c>
      <c r="D237" t="s">
        <v>31</v>
      </c>
      <c r="E237">
        <v>3</v>
      </c>
      <c r="F237" t="str">
        <f t="shared" si="3"/>
        <v>Average Per Device1-in-10October Monthly System Peak Day50% Cycling3</v>
      </c>
      <c r="G237" s="5">
        <v>1.284368</v>
      </c>
      <c r="H237" s="5">
        <v>1.284368</v>
      </c>
      <c r="I237" s="5">
        <v>69.756799999999998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>
        <v>3452</v>
      </c>
      <c r="P237" t="s">
        <v>59</v>
      </c>
      <c r="Q237" t="s">
        <v>60</v>
      </c>
    </row>
    <row r="238" spans="1:17" x14ac:dyDescent="0.25">
      <c r="A238" s="4" t="s">
        <v>43</v>
      </c>
      <c r="B238" s="5" t="s">
        <v>38</v>
      </c>
      <c r="C238" t="s">
        <v>53</v>
      </c>
      <c r="D238" t="s">
        <v>31</v>
      </c>
      <c r="E238">
        <v>3</v>
      </c>
      <c r="F238" t="str">
        <f t="shared" si="3"/>
        <v>Aggregate1-in-10October Monthly System Peak Day50% Cycling3</v>
      </c>
      <c r="G238" s="5">
        <v>9.8523849999999999</v>
      </c>
      <c r="H238" s="5">
        <v>9.8523849999999999</v>
      </c>
      <c r="I238" s="5">
        <v>69.756799999999998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>
        <v>3452</v>
      </c>
      <c r="P238" t="s">
        <v>59</v>
      </c>
      <c r="Q238" t="s">
        <v>60</v>
      </c>
    </row>
    <row r="239" spans="1:17" x14ac:dyDescent="0.25">
      <c r="A239" s="4" t="s">
        <v>30</v>
      </c>
      <c r="B239" s="5" t="s">
        <v>38</v>
      </c>
      <c r="C239" t="s">
        <v>53</v>
      </c>
      <c r="D239" t="s">
        <v>26</v>
      </c>
      <c r="E239">
        <v>3</v>
      </c>
      <c r="F239" t="str">
        <f t="shared" si="3"/>
        <v>Average Per Ton1-in-10October Monthly System Peak DayAll3</v>
      </c>
      <c r="G239" s="5">
        <v>0.32404860000000002</v>
      </c>
      <c r="H239" s="5">
        <v>0.32404860000000002</v>
      </c>
      <c r="I239" s="5">
        <v>69.704499999999996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>
        <v>4789</v>
      </c>
      <c r="P239" t="s">
        <v>59</v>
      </c>
      <c r="Q239" t="s">
        <v>60</v>
      </c>
    </row>
    <row r="240" spans="1:17" x14ac:dyDescent="0.25">
      <c r="A240" s="4" t="s">
        <v>28</v>
      </c>
      <c r="B240" s="5" t="s">
        <v>38</v>
      </c>
      <c r="C240" t="s">
        <v>53</v>
      </c>
      <c r="D240" t="s">
        <v>26</v>
      </c>
      <c r="E240">
        <v>3</v>
      </c>
      <c r="F240" t="str">
        <f t="shared" si="3"/>
        <v>Average Per Premise1-in-10October Monthly System Peak DayAll3</v>
      </c>
      <c r="G240" s="5">
        <v>2.9729860000000001</v>
      </c>
      <c r="H240" s="5">
        <v>2.9729860000000001</v>
      </c>
      <c r="I240" s="5">
        <v>69.704499999999996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>
        <v>4789</v>
      </c>
      <c r="P240" t="s">
        <v>59</v>
      </c>
      <c r="Q240" t="s">
        <v>60</v>
      </c>
    </row>
    <row r="241" spans="1:17" x14ac:dyDescent="0.25">
      <c r="A241" s="4" t="s">
        <v>29</v>
      </c>
      <c r="B241" s="5" t="s">
        <v>38</v>
      </c>
      <c r="C241" t="s">
        <v>53</v>
      </c>
      <c r="D241" t="s">
        <v>26</v>
      </c>
      <c r="E241">
        <v>3</v>
      </c>
      <c r="F241" t="str">
        <f t="shared" si="3"/>
        <v>Average Per Device1-in-10October Monthly System Peak DayAll3</v>
      </c>
      <c r="G241" s="5">
        <v>1.2575190000000001</v>
      </c>
      <c r="H241" s="5">
        <v>1.2575190000000001</v>
      </c>
      <c r="I241" s="5">
        <v>69.704499999999996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>
        <v>4789</v>
      </c>
      <c r="P241" t="s">
        <v>59</v>
      </c>
      <c r="Q241" t="s">
        <v>60</v>
      </c>
    </row>
    <row r="242" spans="1:17" x14ac:dyDescent="0.25">
      <c r="A242" s="4" t="s">
        <v>43</v>
      </c>
      <c r="B242" s="5" t="s">
        <v>38</v>
      </c>
      <c r="C242" t="s">
        <v>53</v>
      </c>
      <c r="D242" t="s">
        <v>26</v>
      </c>
      <c r="E242">
        <v>3</v>
      </c>
      <c r="F242" t="str">
        <f t="shared" si="3"/>
        <v>Aggregate1-in-10October Monthly System Peak DayAll3</v>
      </c>
      <c r="G242" s="5">
        <v>14.237629999999999</v>
      </c>
      <c r="H242" s="5">
        <v>14.237629999999999</v>
      </c>
      <c r="I242" s="5">
        <v>69.704499999999996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>
        <v>4789</v>
      </c>
      <c r="P242" t="s">
        <v>59</v>
      </c>
      <c r="Q242" t="s">
        <v>60</v>
      </c>
    </row>
    <row r="243" spans="1:17" x14ac:dyDescent="0.25">
      <c r="A243" s="4" t="s">
        <v>30</v>
      </c>
      <c r="B243" s="5" t="s">
        <v>38</v>
      </c>
      <c r="C243" t="s">
        <v>54</v>
      </c>
      <c r="D243" t="s">
        <v>48</v>
      </c>
      <c r="E243">
        <v>3</v>
      </c>
      <c r="F243" t="str">
        <f t="shared" si="3"/>
        <v>Average Per Ton1-in-10September Monthly System Peak Day30% Cycling3</v>
      </c>
      <c r="G243" s="5">
        <v>0.37329210000000002</v>
      </c>
      <c r="H243" s="5">
        <v>0.37329210000000002</v>
      </c>
      <c r="I243" s="5">
        <v>72.381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>
        <v>1337</v>
      </c>
      <c r="P243" t="s">
        <v>59</v>
      </c>
      <c r="Q243" t="s">
        <v>60</v>
      </c>
    </row>
    <row r="244" spans="1:17" x14ac:dyDescent="0.25">
      <c r="A244" s="4" t="s">
        <v>28</v>
      </c>
      <c r="B244" s="5" t="s">
        <v>38</v>
      </c>
      <c r="C244" t="s">
        <v>54</v>
      </c>
      <c r="D244" t="s">
        <v>48</v>
      </c>
      <c r="E244">
        <v>3</v>
      </c>
      <c r="F244" t="str">
        <f t="shared" si="3"/>
        <v>Average Per Premise1-in-10September Monthly System Peak Day30% Cycling3</v>
      </c>
      <c r="G244" s="5">
        <v>3.9604699999999999</v>
      </c>
      <c r="H244" s="5">
        <v>3.9604699999999999</v>
      </c>
      <c r="I244" s="5">
        <v>72.381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>
        <v>1337</v>
      </c>
      <c r="P244" t="s">
        <v>59</v>
      </c>
      <c r="Q244" t="s">
        <v>60</v>
      </c>
    </row>
    <row r="245" spans="1:17" x14ac:dyDescent="0.25">
      <c r="A245" s="4" t="s">
        <v>29</v>
      </c>
      <c r="B245" s="5" t="s">
        <v>38</v>
      </c>
      <c r="C245" t="s">
        <v>54</v>
      </c>
      <c r="D245" t="s">
        <v>48</v>
      </c>
      <c r="E245">
        <v>3</v>
      </c>
      <c r="F245" t="str">
        <f t="shared" si="3"/>
        <v>Average Per Device1-in-10September Monthly System Peak Day30% Cycling3</v>
      </c>
      <c r="G245" s="5">
        <v>1.4503280000000001</v>
      </c>
      <c r="H245" s="5">
        <v>1.4503280000000001</v>
      </c>
      <c r="I245" s="5">
        <v>72.381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>
        <v>1337</v>
      </c>
      <c r="P245" t="s">
        <v>59</v>
      </c>
      <c r="Q245" t="s">
        <v>60</v>
      </c>
    </row>
    <row r="246" spans="1:17" x14ac:dyDescent="0.25">
      <c r="A246" s="4" t="s">
        <v>43</v>
      </c>
      <c r="B246" s="5" t="s">
        <v>38</v>
      </c>
      <c r="C246" t="s">
        <v>54</v>
      </c>
      <c r="D246" t="s">
        <v>48</v>
      </c>
      <c r="E246">
        <v>3</v>
      </c>
      <c r="F246" t="str">
        <f t="shared" si="3"/>
        <v>Aggregate1-in-10September Monthly System Peak Day30% Cycling3</v>
      </c>
      <c r="G246" s="5">
        <v>5.2951490000000003</v>
      </c>
      <c r="H246" s="5">
        <v>5.2951480000000002</v>
      </c>
      <c r="I246" s="5">
        <v>72.381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>
        <v>1337</v>
      </c>
      <c r="P246" t="s">
        <v>59</v>
      </c>
      <c r="Q246" t="s">
        <v>60</v>
      </c>
    </row>
    <row r="247" spans="1:17" x14ac:dyDescent="0.25">
      <c r="A247" s="4" t="s">
        <v>30</v>
      </c>
      <c r="B247" s="5" t="s">
        <v>38</v>
      </c>
      <c r="C247" t="s">
        <v>54</v>
      </c>
      <c r="D247" t="s">
        <v>31</v>
      </c>
      <c r="E247">
        <v>3</v>
      </c>
      <c r="F247" t="str">
        <f t="shared" si="3"/>
        <v>Average Per Ton1-in-10September Monthly System Peak Day50% Cycling3</v>
      </c>
      <c r="G247" s="5">
        <v>0.3596027</v>
      </c>
      <c r="H247" s="5">
        <v>0.3596027</v>
      </c>
      <c r="I247" s="5">
        <v>72.506200000000007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>
        <v>3452</v>
      </c>
      <c r="P247" t="s">
        <v>59</v>
      </c>
      <c r="Q247" t="s">
        <v>60</v>
      </c>
    </row>
    <row r="248" spans="1:17" x14ac:dyDescent="0.25">
      <c r="A248" s="4" t="s">
        <v>28</v>
      </c>
      <c r="B248" s="5" t="s">
        <v>38</v>
      </c>
      <c r="C248" t="s">
        <v>54</v>
      </c>
      <c r="D248" t="s">
        <v>31</v>
      </c>
      <c r="E248">
        <v>3</v>
      </c>
      <c r="F248" t="str">
        <f t="shared" si="3"/>
        <v>Average Per Premise1-in-10September Monthly System Peak Day50% Cycling3</v>
      </c>
      <c r="G248" s="5">
        <v>3.0993029999999999</v>
      </c>
      <c r="H248" s="5">
        <v>3.0993029999999999</v>
      </c>
      <c r="I248" s="5">
        <v>72.506200000000007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>
        <v>3452</v>
      </c>
      <c r="P248" t="s">
        <v>59</v>
      </c>
      <c r="Q248" t="s">
        <v>60</v>
      </c>
    </row>
    <row r="249" spans="1:17" x14ac:dyDescent="0.25">
      <c r="A249" s="4" t="s">
        <v>29</v>
      </c>
      <c r="B249" s="5" t="s">
        <v>38</v>
      </c>
      <c r="C249" t="s">
        <v>54</v>
      </c>
      <c r="D249" t="s">
        <v>31</v>
      </c>
      <c r="E249">
        <v>3</v>
      </c>
      <c r="F249" t="str">
        <f t="shared" si="3"/>
        <v>Average Per Device1-in-10September Monthly System Peak Day50% Cycling3</v>
      </c>
      <c r="G249" s="5">
        <v>1.394706</v>
      </c>
      <c r="H249" s="5">
        <v>1.394706</v>
      </c>
      <c r="I249" s="5">
        <v>72.506200000000007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>
        <v>3452</v>
      </c>
      <c r="P249" t="s">
        <v>59</v>
      </c>
      <c r="Q249" t="s">
        <v>60</v>
      </c>
    </row>
    <row r="250" spans="1:17" x14ac:dyDescent="0.25">
      <c r="A250" s="4" t="s">
        <v>43</v>
      </c>
      <c r="B250" s="5" t="s">
        <v>38</v>
      </c>
      <c r="C250" t="s">
        <v>54</v>
      </c>
      <c r="D250" t="s">
        <v>31</v>
      </c>
      <c r="E250">
        <v>3</v>
      </c>
      <c r="F250" t="str">
        <f t="shared" si="3"/>
        <v>Aggregate1-in-10September Monthly System Peak Day50% Cycling3</v>
      </c>
      <c r="G250" s="5">
        <v>10.698790000000001</v>
      </c>
      <c r="H250" s="5">
        <v>10.698790000000001</v>
      </c>
      <c r="I250" s="5">
        <v>72.506200000000007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>
        <v>3452</v>
      </c>
      <c r="P250" t="s">
        <v>59</v>
      </c>
      <c r="Q250" t="s">
        <v>60</v>
      </c>
    </row>
    <row r="251" spans="1:17" x14ac:dyDescent="0.25">
      <c r="A251" s="4" t="s">
        <v>30</v>
      </c>
      <c r="B251" s="5" t="s">
        <v>38</v>
      </c>
      <c r="C251" t="s">
        <v>54</v>
      </c>
      <c r="D251" t="s">
        <v>26</v>
      </c>
      <c r="E251">
        <v>3</v>
      </c>
      <c r="F251" t="str">
        <f t="shared" si="3"/>
        <v>Average Per Ton1-in-10September Monthly System Peak DayAll3</v>
      </c>
      <c r="G251" s="5">
        <v>0.36342479999999999</v>
      </c>
      <c r="H251" s="5">
        <v>0.36342479999999999</v>
      </c>
      <c r="I251" s="5">
        <v>72.471299999999999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>
        <v>4789</v>
      </c>
      <c r="P251" t="s">
        <v>59</v>
      </c>
      <c r="Q251" t="s">
        <v>60</v>
      </c>
    </row>
    <row r="252" spans="1:17" x14ac:dyDescent="0.25">
      <c r="A252" s="4" t="s">
        <v>28</v>
      </c>
      <c r="B252" s="5" t="s">
        <v>38</v>
      </c>
      <c r="C252" t="s">
        <v>54</v>
      </c>
      <c r="D252" t="s">
        <v>26</v>
      </c>
      <c r="E252">
        <v>3</v>
      </c>
      <c r="F252" t="str">
        <f t="shared" si="3"/>
        <v>Average Per Premise1-in-10September Monthly System Peak DayAll3</v>
      </c>
      <c r="G252" s="5">
        <v>3.3342420000000002</v>
      </c>
      <c r="H252" s="5">
        <v>3.3342420000000002</v>
      </c>
      <c r="I252" s="5">
        <v>72.471299999999999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>
        <v>4789</v>
      </c>
      <c r="P252" t="s">
        <v>59</v>
      </c>
      <c r="Q252" t="s">
        <v>60</v>
      </c>
    </row>
    <row r="253" spans="1:17" x14ac:dyDescent="0.25">
      <c r="A253" s="4" t="s">
        <v>29</v>
      </c>
      <c r="B253" s="5" t="s">
        <v>38</v>
      </c>
      <c r="C253" t="s">
        <v>54</v>
      </c>
      <c r="D253" t="s">
        <v>26</v>
      </c>
      <c r="E253">
        <v>3</v>
      </c>
      <c r="F253" t="str">
        <f t="shared" si="3"/>
        <v>Average Per Device1-in-10September Monthly System Peak DayAll3</v>
      </c>
      <c r="G253" s="5">
        <v>1.4103239999999999</v>
      </c>
      <c r="H253" s="5">
        <v>1.4103239999999999</v>
      </c>
      <c r="I253" s="5">
        <v>72.471299999999999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>
        <v>4789</v>
      </c>
      <c r="P253" t="s">
        <v>59</v>
      </c>
      <c r="Q253" t="s">
        <v>60</v>
      </c>
    </row>
    <row r="254" spans="1:17" x14ac:dyDescent="0.25">
      <c r="A254" s="4" t="s">
        <v>43</v>
      </c>
      <c r="B254" s="5" t="s">
        <v>38</v>
      </c>
      <c r="C254" t="s">
        <v>54</v>
      </c>
      <c r="D254" t="s">
        <v>26</v>
      </c>
      <c r="E254">
        <v>3</v>
      </c>
      <c r="F254" t="str">
        <f t="shared" si="3"/>
        <v>Aggregate1-in-10September Monthly System Peak DayAll3</v>
      </c>
      <c r="G254" s="5">
        <v>15.967689999999999</v>
      </c>
      <c r="H254" s="5">
        <v>15.967689999999999</v>
      </c>
      <c r="I254" s="5">
        <v>72.471299999999999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>
        <v>4789</v>
      </c>
      <c r="P254" t="s">
        <v>59</v>
      </c>
      <c r="Q254" t="s">
        <v>60</v>
      </c>
    </row>
    <row r="255" spans="1:17" x14ac:dyDescent="0.25">
      <c r="A255" s="4" t="s">
        <v>30</v>
      </c>
      <c r="B255" s="5" t="s">
        <v>38</v>
      </c>
      <c r="C255" t="s">
        <v>49</v>
      </c>
      <c r="D255" t="s">
        <v>48</v>
      </c>
      <c r="E255">
        <v>4</v>
      </c>
      <c r="F255" t="str">
        <f t="shared" si="3"/>
        <v>Average Per Ton1-in-10August Monthly System Peak Day30% Cycling4</v>
      </c>
      <c r="G255" s="5">
        <v>0.32314179999999998</v>
      </c>
      <c r="H255" s="5">
        <v>0.32314179999999998</v>
      </c>
      <c r="I255" s="5">
        <v>70.422399999999996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>
        <v>1337</v>
      </c>
      <c r="P255" t="s">
        <v>59</v>
      </c>
      <c r="Q255" t="s">
        <v>60</v>
      </c>
    </row>
    <row r="256" spans="1:17" x14ac:dyDescent="0.25">
      <c r="A256" s="4" t="s">
        <v>28</v>
      </c>
      <c r="B256" s="5" t="s">
        <v>38</v>
      </c>
      <c r="C256" t="s">
        <v>49</v>
      </c>
      <c r="D256" t="s">
        <v>48</v>
      </c>
      <c r="E256">
        <v>4</v>
      </c>
      <c r="F256" t="str">
        <f t="shared" si="3"/>
        <v>Average Per Premise1-in-10August Monthly System Peak Day30% Cycling4</v>
      </c>
      <c r="G256" s="5">
        <v>3.4283969999999999</v>
      </c>
      <c r="H256" s="5">
        <v>3.4283969999999999</v>
      </c>
      <c r="I256" s="5">
        <v>70.422399999999996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>
        <v>1337</v>
      </c>
      <c r="P256" t="s">
        <v>59</v>
      </c>
      <c r="Q256" t="s">
        <v>60</v>
      </c>
    </row>
    <row r="257" spans="1:17" x14ac:dyDescent="0.25">
      <c r="A257" s="4" t="s">
        <v>29</v>
      </c>
      <c r="B257" s="5" t="s">
        <v>38</v>
      </c>
      <c r="C257" t="s">
        <v>49</v>
      </c>
      <c r="D257" t="s">
        <v>48</v>
      </c>
      <c r="E257">
        <v>4</v>
      </c>
      <c r="F257" t="str">
        <f t="shared" si="3"/>
        <v>Average Per Device1-in-10August Monthly System Peak Day30% Cycling4</v>
      </c>
      <c r="G257" s="5">
        <v>1.255482</v>
      </c>
      <c r="H257" s="5">
        <v>1.255482</v>
      </c>
      <c r="I257" s="5">
        <v>70.422399999999996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>
        <v>1337</v>
      </c>
      <c r="P257" t="s">
        <v>59</v>
      </c>
      <c r="Q257" t="s">
        <v>60</v>
      </c>
    </row>
    <row r="258" spans="1:17" x14ac:dyDescent="0.25">
      <c r="A258" s="4" t="s">
        <v>43</v>
      </c>
      <c r="B258" s="5" t="s">
        <v>38</v>
      </c>
      <c r="C258" t="s">
        <v>49</v>
      </c>
      <c r="D258" t="s">
        <v>48</v>
      </c>
      <c r="E258">
        <v>4</v>
      </c>
      <c r="F258" t="str">
        <f t="shared" si="3"/>
        <v>Aggregate1-in-10August Monthly System Peak Day30% Cycling4</v>
      </c>
      <c r="G258" s="5">
        <v>4.5837659999999998</v>
      </c>
      <c r="H258" s="5">
        <v>4.5837659999999998</v>
      </c>
      <c r="I258" s="5">
        <v>70.422399999999996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>
        <v>1337</v>
      </c>
      <c r="P258" t="s">
        <v>59</v>
      </c>
      <c r="Q258" t="s">
        <v>60</v>
      </c>
    </row>
    <row r="259" spans="1:17" x14ac:dyDescent="0.25">
      <c r="A259" s="4" t="s">
        <v>30</v>
      </c>
      <c r="B259" s="5" t="s">
        <v>38</v>
      </c>
      <c r="C259" t="s">
        <v>49</v>
      </c>
      <c r="D259" t="s">
        <v>31</v>
      </c>
      <c r="E259">
        <v>4</v>
      </c>
      <c r="F259" t="str">
        <f t="shared" ref="F259:F322" si="4">CONCATENATE(A259,B259,C259,D259,E259)</f>
        <v>Average Per Ton1-in-10August Monthly System Peak Day50% Cycling4</v>
      </c>
      <c r="G259" s="5">
        <v>0.33712110000000001</v>
      </c>
      <c r="H259" s="5">
        <v>0.33712110000000001</v>
      </c>
      <c r="I259" s="5">
        <v>70.643500000000003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>
        <v>3452</v>
      </c>
      <c r="P259" t="s">
        <v>59</v>
      </c>
      <c r="Q259" t="s">
        <v>60</v>
      </c>
    </row>
    <row r="260" spans="1:17" x14ac:dyDescent="0.25">
      <c r="A260" s="4" t="s">
        <v>28</v>
      </c>
      <c r="B260" s="5" t="s">
        <v>38</v>
      </c>
      <c r="C260" t="s">
        <v>49</v>
      </c>
      <c r="D260" t="s">
        <v>31</v>
      </c>
      <c r="E260">
        <v>4</v>
      </c>
      <c r="F260" t="str">
        <f t="shared" si="4"/>
        <v>Average Per Premise1-in-10August Monthly System Peak Day50% Cycling4</v>
      </c>
      <c r="G260" s="5">
        <v>2.9055409999999999</v>
      </c>
      <c r="H260" s="5">
        <v>2.9055409999999999</v>
      </c>
      <c r="I260" s="5">
        <v>70.643500000000003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>
        <v>3452</v>
      </c>
      <c r="P260" t="s">
        <v>59</v>
      </c>
      <c r="Q260" t="s">
        <v>60</v>
      </c>
    </row>
    <row r="261" spans="1:17" x14ac:dyDescent="0.25">
      <c r="A261" s="4" t="s">
        <v>29</v>
      </c>
      <c r="B261" s="5" t="s">
        <v>38</v>
      </c>
      <c r="C261" t="s">
        <v>49</v>
      </c>
      <c r="D261" t="s">
        <v>31</v>
      </c>
      <c r="E261">
        <v>4</v>
      </c>
      <c r="F261" t="str">
        <f t="shared" si="4"/>
        <v>Average Per Device1-in-10August Monthly System Peak Day50% Cycling4</v>
      </c>
      <c r="G261" s="5">
        <v>1.307512</v>
      </c>
      <c r="H261" s="5">
        <v>1.307512</v>
      </c>
      <c r="I261" s="5">
        <v>70.643500000000003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>
        <v>3452</v>
      </c>
      <c r="P261" t="s">
        <v>59</v>
      </c>
      <c r="Q261" t="s">
        <v>60</v>
      </c>
    </row>
    <row r="262" spans="1:17" x14ac:dyDescent="0.25">
      <c r="A262" s="4" t="s">
        <v>43</v>
      </c>
      <c r="B262" s="5" t="s">
        <v>38</v>
      </c>
      <c r="C262" t="s">
        <v>49</v>
      </c>
      <c r="D262" t="s">
        <v>31</v>
      </c>
      <c r="E262">
        <v>4</v>
      </c>
      <c r="F262" t="str">
        <f t="shared" si="4"/>
        <v>Aggregate1-in-10August Monthly System Peak Day50% Cycling4</v>
      </c>
      <c r="G262" s="5">
        <v>10.02993</v>
      </c>
      <c r="H262" s="5">
        <v>10.02993</v>
      </c>
      <c r="I262" s="5">
        <v>70.643500000000003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>
        <v>3452</v>
      </c>
      <c r="P262" t="s">
        <v>59</v>
      </c>
      <c r="Q262" t="s">
        <v>60</v>
      </c>
    </row>
    <row r="263" spans="1:17" x14ac:dyDescent="0.25">
      <c r="A263" s="4" t="s">
        <v>30</v>
      </c>
      <c r="B263" s="5" t="s">
        <v>38</v>
      </c>
      <c r="C263" t="s">
        <v>49</v>
      </c>
      <c r="D263" t="s">
        <v>26</v>
      </c>
      <c r="E263">
        <v>4</v>
      </c>
      <c r="F263" t="str">
        <f t="shared" si="4"/>
        <v>Average Per Ton1-in-10August Monthly System Peak DayAll4</v>
      </c>
      <c r="G263" s="5">
        <v>0.33321810000000002</v>
      </c>
      <c r="H263" s="5">
        <v>0.33321810000000002</v>
      </c>
      <c r="I263" s="5">
        <v>70.581800000000001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>
        <v>4789</v>
      </c>
      <c r="P263" t="s">
        <v>59</v>
      </c>
      <c r="Q263" t="s">
        <v>60</v>
      </c>
    </row>
    <row r="264" spans="1:17" x14ac:dyDescent="0.25">
      <c r="A264" s="4" t="s">
        <v>28</v>
      </c>
      <c r="B264" s="5" t="s">
        <v>38</v>
      </c>
      <c r="C264" t="s">
        <v>49</v>
      </c>
      <c r="D264" t="s">
        <v>26</v>
      </c>
      <c r="E264">
        <v>4</v>
      </c>
      <c r="F264" t="str">
        <f t="shared" si="4"/>
        <v>Average Per Premise1-in-10August Monthly System Peak DayAll4</v>
      </c>
      <c r="G264" s="5">
        <v>3.0571109999999999</v>
      </c>
      <c r="H264" s="5">
        <v>3.0571109999999999</v>
      </c>
      <c r="I264" s="5">
        <v>70.581800000000001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>
        <v>4789</v>
      </c>
      <c r="P264" t="s">
        <v>59</v>
      </c>
      <c r="Q264" t="s">
        <v>60</v>
      </c>
    </row>
    <row r="265" spans="1:17" x14ac:dyDescent="0.25">
      <c r="A265" s="4" t="s">
        <v>29</v>
      </c>
      <c r="B265" s="5" t="s">
        <v>38</v>
      </c>
      <c r="C265" t="s">
        <v>49</v>
      </c>
      <c r="D265" t="s">
        <v>26</v>
      </c>
      <c r="E265">
        <v>4</v>
      </c>
      <c r="F265" t="str">
        <f t="shared" si="4"/>
        <v>Average Per Device1-in-10August Monthly System Peak DayAll4</v>
      </c>
      <c r="G265" s="5">
        <v>1.293102</v>
      </c>
      <c r="H265" s="5">
        <v>1.293102</v>
      </c>
      <c r="I265" s="5">
        <v>70.581800000000001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>
        <v>4789</v>
      </c>
      <c r="P265" t="s">
        <v>59</v>
      </c>
      <c r="Q265" t="s">
        <v>60</v>
      </c>
    </row>
    <row r="266" spans="1:17" x14ac:dyDescent="0.25">
      <c r="A266" s="4" t="s">
        <v>43</v>
      </c>
      <c r="B266" s="5" t="s">
        <v>38</v>
      </c>
      <c r="C266" t="s">
        <v>49</v>
      </c>
      <c r="D266" t="s">
        <v>26</v>
      </c>
      <c r="E266">
        <v>4</v>
      </c>
      <c r="F266" t="str">
        <f t="shared" si="4"/>
        <v>Aggregate1-in-10August Monthly System Peak DayAll4</v>
      </c>
      <c r="G266" s="5">
        <v>14.640499999999999</v>
      </c>
      <c r="H266" s="5">
        <v>14.640499999999999</v>
      </c>
      <c r="I266" s="5">
        <v>70.581800000000001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>
        <v>4789</v>
      </c>
      <c r="P266" t="s">
        <v>59</v>
      </c>
      <c r="Q266" t="s">
        <v>60</v>
      </c>
    </row>
    <row r="267" spans="1:17" x14ac:dyDescent="0.25">
      <c r="A267" s="4" t="s">
        <v>30</v>
      </c>
      <c r="B267" s="5" t="s">
        <v>38</v>
      </c>
      <c r="C267" t="s">
        <v>37</v>
      </c>
      <c r="D267" t="s">
        <v>48</v>
      </c>
      <c r="E267">
        <v>4</v>
      </c>
      <c r="F267" t="str">
        <f t="shared" si="4"/>
        <v>Average Per Ton1-in-10August Typical Event Day30% Cycling4</v>
      </c>
      <c r="G267" s="5">
        <v>0.31773889999999999</v>
      </c>
      <c r="H267" s="5">
        <v>0.31773889999999999</v>
      </c>
      <c r="I267" s="5">
        <v>68.974299999999999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>
        <v>1337</v>
      </c>
      <c r="P267" t="s">
        <v>59</v>
      </c>
      <c r="Q267" t="s">
        <v>60</v>
      </c>
    </row>
    <row r="268" spans="1:17" x14ac:dyDescent="0.25">
      <c r="A268" s="4" t="s">
        <v>28</v>
      </c>
      <c r="B268" s="5" t="s">
        <v>38</v>
      </c>
      <c r="C268" t="s">
        <v>37</v>
      </c>
      <c r="D268" t="s">
        <v>48</v>
      </c>
      <c r="E268">
        <v>4</v>
      </c>
      <c r="F268" t="str">
        <f t="shared" si="4"/>
        <v>Average Per Premise1-in-10August Typical Event Day30% Cycling4</v>
      </c>
      <c r="G268" s="5">
        <v>3.3710740000000001</v>
      </c>
      <c r="H268" s="5">
        <v>3.3710740000000001</v>
      </c>
      <c r="I268" s="5">
        <v>68.974299999999999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>
        <v>1337</v>
      </c>
      <c r="P268" t="s">
        <v>59</v>
      </c>
      <c r="Q268" t="s">
        <v>60</v>
      </c>
    </row>
    <row r="269" spans="1:17" x14ac:dyDescent="0.25">
      <c r="A269" s="4" t="s">
        <v>29</v>
      </c>
      <c r="B269" s="5" t="s">
        <v>38</v>
      </c>
      <c r="C269" t="s">
        <v>37</v>
      </c>
      <c r="D269" t="s">
        <v>48</v>
      </c>
      <c r="E269">
        <v>4</v>
      </c>
      <c r="F269" t="str">
        <f t="shared" si="4"/>
        <v>Average Per Device1-in-10August Typical Event Day30% Cycling4</v>
      </c>
      <c r="G269" s="5">
        <v>1.234491</v>
      </c>
      <c r="H269" s="5">
        <v>1.234491</v>
      </c>
      <c r="I269" s="5">
        <v>68.974299999999999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>
        <v>1337</v>
      </c>
      <c r="P269" t="s">
        <v>59</v>
      </c>
      <c r="Q269" t="s">
        <v>60</v>
      </c>
    </row>
    <row r="270" spans="1:17" x14ac:dyDescent="0.25">
      <c r="A270" s="4" t="s">
        <v>43</v>
      </c>
      <c r="B270" s="5" t="s">
        <v>38</v>
      </c>
      <c r="C270" t="s">
        <v>37</v>
      </c>
      <c r="D270" t="s">
        <v>48</v>
      </c>
      <c r="E270">
        <v>4</v>
      </c>
      <c r="F270" t="str">
        <f t="shared" si="4"/>
        <v>Aggregate1-in-10August Typical Event Day30% Cycling4</v>
      </c>
      <c r="G270" s="5">
        <v>4.5071260000000004</v>
      </c>
      <c r="H270" s="5">
        <v>4.5071269999999997</v>
      </c>
      <c r="I270" s="5">
        <v>68.974299999999999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>
        <v>1337</v>
      </c>
      <c r="P270" t="s">
        <v>59</v>
      </c>
      <c r="Q270" t="s">
        <v>60</v>
      </c>
    </row>
    <row r="271" spans="1:17" x14ac:dyDescent="0.25">
      <c r="A271" s="4" t="s">
        <v>30</v>
      </c>
      <c r="B271" s="5" t="s">
        <v>38</v>
      </c>
      <c r="C271" t="s">
        <v>37</v>
      </c>
      <c r="D271" t="s">
        <v>31</v>
      </c>
      <c r="E271">
        <v>4</v>
      </c>
      <c r="F271" t="str">
        <f t="shared" si="4"/>
        <v>Average Per Ton1-in-10August Typical Event Day50% Cycling4</v>
      </c>
      <c r="G271" s="5">
        <v>0.3345533</v>
      </c>
      <c r="H271" s="5">
        <v>0.3345533</v>
      </c>
      <c r="I271" s="5">
        <v>69.212500000000006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>
        <v>3452</v>
      </c>
      <c r="P271" t="s">
        <v>59</v>
      </c>
      <c r="Q271" t="s">
        <v>60</v>
      </c>
    </row>
    <row r="272" spans="1:17" x14ac:dyDescent="0.25">
      <c r="A272" s="4" t="s">
        <v>28</v>
      </c>
      <c r="B272" s="5" t="s">
        <v>38</v>
      </c>
      <c r="C272" t="s">
        <v>37</v>
      </c>
      <c r="D272" t="s">
        <v>31</v>
      </c>
      <c r="E272">
        <v>4</v>
      </c>
      <c r="F272" t="str">
        <f t="shared" si="4"/>
        <v>Average Per Premise1-in-10August Typical Event Day50% Cycling4</v>
      </c>
      <c r="G272" s="5">
        <v>2.8834089999999999</v>
      </c>
      <c r="H272" s="5">
        <v>2.8834089999999999</v>
      </c>
      <c r="I272" s="5">
        <v>69.212500000000006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>
        <v>3452</v>
      </c>
      <c r="P272" t="s">
        <v>59</v>
      </c>
      <c r="Q272" t="s">
        <v>60</v>
      </c>
    </row>
    <row r="273" spans="1:17" x14ac:dyDescent="0.25">
      <c r="A273" s="4" t="s">
        <v>29</v>
      </c>
      <c r="B273" s="5" t="s">
        <v>38</v>
      </c>
      <c r="C273" t="s">
        <v>37</v>
      </c>
      <c r="D273" t="s">
        <v>31</v>
      </c>
      <c r="E273">
        <v>4</v>
      </c>
      <c r="F273" t="str">
        <f t="shared" si="4"/>
        <v>Average Per Device1-in-10August Typical Event Day50% Cycling4</v>
      </c>
      <c r="G273" s="5">
        <v>1.297553</v>
      </c>
      <c r="H273" s="5">
        <v>1.297553</v>
      </c>
      <c r="I273" s="5">
        <v>69.212500000000006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>
        <v>3452</v>
      </c>
      <c r="P273" t="s">
        <v>59</v>
      </c>
      <c r="Q273" t="s">
        <v>60</v>
      </c>
    </row>
    <row r="274" spans="1:17" x14ac:dyDescent="0.25">
      <c r="A274" s="4" t="s">
        <v>43</v>
      </c>
      <c r="B274" s="5" t="s">
        <v>38</v>
      </c>
      <c r="C274" t="s">
        <v>37</v>
      </c>
      <c r="D274" t="s">
        <v>31</v>
      </c>
      <c r="E274">
        <v>4</v>
      </c>
      <c r="F274" t="str">
        <f t="shared" si="4"/>
        <v>Aggregate1-in-10August Typical Event Day50% Cycling4</v>
      </c>
      <c r="G274" s="5">
        <v>9.9535289999999996</v>
      </c>
      <c r="H274" s="5">
        <v>9.9535289999999996</v>
      </c>
      <c r="I274" s="5">
        <v>69.212500000000006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>
        <v>3452</v>
      </c>
      <c r="P274" t="s">
        <v>59</v>
      </c>
      <c r="Q274" t="s">
        <v>60</v>
      </c>
    </row>
    <row r="275" spans="1:17" x14ac:dyDescent="0.25">
      <c r="A275" s="4" t="s">
        <v>30</v>
      </c>
      <c r="B275" s="5" t="s">
        <v>38</v>
      </c>
      <c r="C275" t="s">
        <v>37</v>
      </c>
      <c r="D275" t="s">
        <v>26</v>
      </c>
      <c r="E275">
        <v>4</v>
      </c>
      <c r="F275" t="str">
        <f t="shared" si="4"/>
        <v>Average Per Ton1-in-10August Typical Event DayAll4</v>
      </c>
      <c r="G275" s="5">
        <v>0.3298587</v>
      </c>
      <c r="H275" s="5">
        <v>0.3298587</v>
      </c>
      <c r="I275" s="5">
        <v>69.146000000000001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>
        <v>4789</v>
      </c>
      <c r="P275" t="s">
        <v>59</v>
      </c>
      <c r="Q275" t="s">
        <v>60</v>
      </c>
    </row>
    <row r="276" spans="1:17" x14ac:dyDescent="0.25">
      <c r="A276" s="4" t="s">
        <v>28</v>
      </c>
      <c r="B276" s="5" t="s">
        <v>38</v>
      </c>
      <c r="C276" t="s">
        <v>37</v>
      </c>
      <c r="D276" t="s">
        <v>26</v>
      </c>
      <c r="E276">
        <v>4</v>
      </c>
      <c r="F276" t="str">
        <f t="shared" si="4"/>
        <v>Average Per Premise1-in-10August Typical Event DayAll4</v>
      </c>
      <c r="G276" s="5">
        <v>3.0262899999999999</v>
      </c>
      <c r="H276" s="5">
        <v>3.0262899999999999</v>
      </c>
      <c r="I276" s="5">
        <v>69.146000000000001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>
        <v>4789</v>
      </c>
      <c r="P276" t="s">
        <v>59</v>
      </c>
      <c r="Q276" t="s">
        <v>60</v>
      </c>
    </row>
    <row r="277" spans="1:17" x14ac:dyDescent="0.25">
      <c r="A277" s="4" t="s">
        <v>29</v>
      </c>
      <c r="B277" s="5" t="s">
        <v>38</v>
      </c>
      <c r="C277" t="s">
        <v>37</v>
      </c>
      <c r="D277" t="s">
        <v>26</v>
      </c>
      <c r="E277">
        <v>4</v>
      </c>
      <c r="F277" t="str">
        <f t="shared" si="4"/>
        <v>Average Per Device1-in-10August Typical Event DayAll4</v>
      </c>
      <c r="G277" s="5">
        <v>1.2800659999999999</v>
      </c>
      <c r="H277" s="5">
        <v>1.2800659999999999</v>
      </c>
      <c r="I277" s="5">
        <v>69.146000000000001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>
        <v>4789</v>
      </c>
      <c r="P277" t="s">
        <v>59</v>
      </c>
      <c r="Q277" t="s">
        <v>60</v>
      </c>
    </row>
    <row r="278" spans="1:17" x14ac:dyDescent="0.25">
      <c r="A278" s="4" t="s">
        <v>43</v>
      </c>
      <c r="B278" s="5" t="s">
        <v>38</v>
      </c>
      <c r="C278" t="s">
        <v>37</v>
      </c>
      <c r="D278" t="s">
        <v>26</v>
      </c>
      <c r="E278">
        <v>4</v>
      </c>
      <c r="F278" t="str">
        <f t="shared" si="4"/>
        <v>Aggregate1-in-10August Typical Event DayAll4</v>
      </c>
      <c r="G278" s="5">
        <v>14.492900000000001</v>
      </c>
      <c r="H278" s="5">
        <v>14.492900000000001</v>
      </c>
      <c r="I278" s="5">
        <v>69.146000000000001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>
        <v>4789</v>
      </c>
      <c r="P278" t="s">
        <v>59</v>
      </c>
      <c r="Q278" t="s">
        <v>60</v>
      </c>
    </row>
    <row r="279" spans="1:17" x14ac:dyDescent="0.25">
      <c r="A279" s="4" t="s">
        <v>30</v>
      </c>
      <c r="B279" s="5" t="s">
        <v>38</v>
      </c>
      <c r="C279" t="s">
        <v>50</v>
      </c>
      <c r="D279" t="s">
        <v>48</v>
      </c>
      <c r="E279">
        <v>4</v>
      </c>
      <c r="F279" t="str">
        <f t="shared" si="4"/>
        <v>Average Per Ton1-in-10July Monthly System Peak Day30% Cycling4</v>
      </c>
      <c r="G279" s="5">
        <v>0.29271219999999998</v>
      </c>
      <c r="H279" s="5">
        <v>0.29271219999999998</v>
      </c>
      <c r="I279" s="5">
        <v>68.796300000000002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>
        <v>1337</v>
      </c>
      <c r="P279" t="s">
        <v>59</v>
      </c>
      <c r="Q279" t="s">
        <v>60</v>
      </c>
    </row>
    <row r="280" spans="1:17" x14ac:dyDescent="0.25">
      <c r="A280" s="4" t="s">
        <v>28</v>
      </c>
      <c r="B280" s="5" t="s">
        <v>38</v>
      </c>
      <c r="C280" t="s">
        <v>50</v>
      </c>
      <c r="D280" t="s">
        <v>48</v>
      </c>
      <c r="E280">
        <v>4</v>
      </c>
      <c r="F280" t="str">
        <f t="shared" si="4"/>
        <v>Average Per Premise1-in-10July Monthly System Peak Day30% Cycling4</v>
      </c>
      <c r="G280" s="5">
        <v>3.1055519999999999</v>
      </c>
      <c r="H280" s="5">
        <v>3.1055519999999999</v>
      </c>
      <c r="I280" s="5">
        <v>68.796300000000002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>
        <v>1337</v>
      </c>
      <c r="P280" t="s">
        <v>59</v>
      </c>
      <c r="Q280" t="s">
        <v>60</v>
      </c>
    </row>
    <row r="281" spans="1:17" x14ac:dyDescent="0.25">
      <c r="A281" s="4" t="s">
        <v>29</v>
      </c>
      <c r="B281" s="5" t="s">
        <v>38</v>
      </c>
      <c r="C281" t="s">
        <v>50</v>
      </c>
      <c r="D281" t="s">
        <v>48</v>
      </c>
      <c r="E281">
        <v>4</v>
      </c>
      <c r="F281" t="str">
        <f t="shared" si="4"/>
        <v>Average Per Device1-in-10July Monthly System Peak Day30% Cycling4</v>
      </c>
      <c r="G281" s="5">
        <v>1.137256</v>
      </c>
      <c r="H281" s="5">
        <v>1.137256</v>
      </c>
      <c r="I281" s="5">
        <v>68.796300000000002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>
        <v>1337</v>
      </c>
      <c r="P281" t="s">
        <v>59</v>
      </c>
      <c r="Q281" t="s">
        <v>60</v>
      </c>
    </row>
    <row r="282" spans="1:17" x14ac:dyDescent="0.25">
      <c r="A282" s="4" t="s">
        <v>43</v>
      </c>
      <c r="B282" s="5" t="s">
        <v>38</v>
      </c>
      <c r="C282" t="s">
        <v>50</v>
      </c>
      <c r="D282" t="s">
        <v>48</v>
      </c>
      <c r="E282">
        <v>4</v>
      </c>
      <c r="F282" t="str">
        <f t="shared" si="4"/>
        <v>Aggregate1-in-10July Monthly System Peak Day30% Cycling4</v>
      </c>
      <c r="G282" s="5">
        <v>4.1521229999999996</v>
      </c>
      <c r="H282" s="5">
        <v>4.1521229999999996</v>
      </c>
      <c r="I282" s="5">
        <v>68.796300000000002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>
        <v>1337</v>
      </c>
      <c r="P282" t="s">
        <v>59</v>
      </c>
      <c r="Q282" t="s">
        <v>60</v>
      </c>
    </row>
    <row r="283" spans="1:17" x14ac:dyDescent="0.25">
      <c r="A283" s="4" t="s">
        <v>30</v>
      </c>
      <c r="B283" s="5" t="s">
        <v>38</v>
      </c>
      <c r="C283" t="s">
        <v>50</v>
      </c>
      <c r="D283" t="s">
        <v>31</v>
      </c>
      <c r="E283">
        <v>4</v>
      </c>
      <c r="F283" t="str">
        <f t="shared" si="4"/>
        <v>Average Per Ton1-in-10July Monthly System Peak Day50% Cycling4</v>
      </c>
      <c r="G283" s="5">
        <v>0.32370339999999997</v>
      </c>
      <c r="H283" s="5">
        <v>0.32370339999999997</v>
      </c>
      <c r="I283" s="5">
        <v>69.058000000000007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>
        <v>3452</v>
      </c>
      <c r="P283" t="s">
        <v>59</v>
      </c>
      <c r="Q283" t="s">
        <v>60</v>
      </c>
    </row>
    <row r="284" spans="1:17" x14ac:dyDescent="0.25">
      <c r="A284" s="4" t="s">
        <v>28</v>
      </c>
      <c r="B284" s="5" t="s">
        <v>38</v>
      </c>
      <c r="C284" t="s">
        <v>50</v>
      </c>
      <c r="D284" t="s">
        <v>31</v>
      </c>
      <c r="E284">
        <v>4</v>
      </c>
      <c r="F284" t="str">
        <f t="shared" si="4"/>
        <v>Average Per Premise1-in-10July Monthly System Peak Day50% Cycling4</v>
      </c>
      <c r="G284" s="5">
        <v>2.789898</v>
      </c>
      <c r="H284" s="5">
        <v>2.789898</v>
      </c>
      <c r="I284" s="5">
        <v>69.058000000000007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>
        <v>3452</v>
      </c>
      <c r="P284" t="s">
        <v>59</v>
      </c>
      <c r="Q284" t="s">
        <v>60</v>
      </c>
    </row>
    <row r="285" spans="1:17" x14ac:dyDescent="0.25">
      <c r="A285" s="4" t="s">
        <v>29</v>
      </c>
      <c r="B285" s="5" t="s">
        <v>38</v>
      </c>
      <c r="C285" t="s">
        <v>50</v>
      </c>
      <c r="D285" t="s">
        <v>31</v>
      </c>
      <c r="E285">
        <v>4</v>
      </c>
      <c r="F285" t="str">
        <f t="shared" si="4"/>
        <v>Average Per Device1-in-10July Monthly System Peak Day50% Cycling4</v>
      </c>
      <c r="G285" s="5">
        <v>1.2554719999999999</v>
      </c>
      <c r="H285" s="5">
        <v>1.2554719999999999</v>
      </c>
      <c r="I285" s="5">
        <v>69.058000000000007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>
        <v>3452</v>
      </c>
      <c r="P285" t="s">
        <v>59</v>
      </c>
      <c r="Q285" t="s">
        <v>60</v>
      </c>
    </row>
    <row r="286" spans="1:17" x14ac:dyDescent="0.25">
      <c r="A286" s="4" t="s">
        <v>43</v>
      </c>
      <c r="B286" s="5" t="s">
        <v>38</v>
      </c>
      <c r="C286" t="s">
        <v>50</v>
      </c>
      <c r="D286" t="s">
        <v>31</v>
      </c>
      <c r="E286">
        <v>4</v>
      </c>
      <c r="F286" t="str">
        <f t="shared" si="4"/>
        <v>Aggregate1-in-10July Monthly System Peak Day50% Cycling4</v>
      </c>
      <c r="G286" s="5">
        <v>9.6307279999999995</v>
      </c>
      <c r="H286" s="5">
        <v>9.6307279999999995</v>
      </c>
      <c r="I286" s="5">
        <v>69.058000000000007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>
        <v>3452</v>
      </c>
      <c r="P286" t="s">
        <v>59</v>
      </c>
      <c r="Q286" t="s">
        <v>60</v>
      </c>
    </row>
    <row r="287" spans="1:17" x14ac:dyDescent="0.25">
      <c r="A287" s="4" t="s">
        <v>30</v>
      </c>
      <c r="B287" s="5" t="s">
        <v>38</v>
      </c>
      <c r="C287" t="s">
        <v>50</v>
      </c>
      <c r="D287" t="s">
        <v>26</v>
      </c>
      <c r="E287">
        <v>4</v>
      </c>
      <c r="F287" t="str">
        <f t="shared" si="4"/>
        <v>Average Per Ton1-in-10July Monthly System Peak DayAll4</v>
      </c>
      <c r="G287" s="5">
        <v>0.31505070000000002</v>
      </c>
      <c r="H287" s="5">
        <v>0.31505070000000002</v>
      </c>
      <c r="I287" s="5">
        <v>68.984899999999996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>
        <v>4789</v>
      </c>
      <c r="P287" t="s">
        <v>59</v>
      </c>
      <c r="Q287" t="s">
        <v>60</v>
      </c>
    </row>
    <row r="288" spans="1:17" x14ac:dyDescent="0.25">
      <c r="A288" s="4" t="s">
        <v>28</v>
      </c>
      <c r="B288" s="5" t="s">
        <v>38</v>
      </c>
      <c r="C288" t="s">
        <v>50</v>
      </c>
      <c r="D288" t="s">
        <v>26</v>
      </c>
      <c r="E288">
        <v>4</v>
      </c>
      <c r="F288" t="str">
        <f t="shared" si="4"/>
        <v>Average Per Premise1-in-10July Monthly System Peak DayAll4</v>
      </c>
      <c r="G288" s="5">
        <v>2.8904339999999999</v>
      </c>
      <c r="H288" s="5">
        <v>2.8904339999999999</v>
      </c>
      <c r="I288" s="5">
        <v>68.984899999999996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>
        <v>4789</v>
      </c>
      <c r="P288" t="s">
        <v>59</v>
      </c>
      <c r="Q288" t="s">
        <v>60</v>
      </c>
    </row>
    <row r="289" spans="1:17" x14ac:dyDescent="0.25">
      <c r="A289" s="4" t="s">
        <v>29</v>
      </c>
      <c r="B289" s="5" t="s">
        <v>38</v>
      </c>
      <c r="C289" t="s">
        <v>50</v>
      </c>
      <c r="D289" t="s">
        <v>26</v>
      </c>
      <c r="E289">
        <v>4</v>
      </c>
      <c r="F289" t="str">
        <f t="shared" si="4"/>
        <v>Average Per Device1-in-10July Monthly System Peak DayAll4</v>
      </c>
      <c r="G289" s="5">
        <v>1.222601</v>
      </c>
      <c r="H289" s="5">
        <v>1.222601</v>
      </c>
      <c r="I289" s="5">
        <v>68.984899999999996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>
        <v>4789</v>
      </c>
      <c r="P289" t="s">
        <v>59</v>
      </c>
      <c r="Q289" t="s">
        <v>60</v>
      </c>
    </row>
    <row r="290" spans="1:17" x14ac:dyDescent="0.25">
      <c r="A290" s="4" t="s">
        <v>43</v>
      </c>
      <c r="B290" s="5" t="s">
        <v>38</v>
      </c>
      <c r="C290" t="s">
        <v>50</v>
      </c>
      <c r="D290" t="s">
        <v>26</v>
      </c>
      <c r="E290">
        <v>4</v>
      </c>
      <c r="F290" t="str">
        <f t="shared" si="4"/>
        <v>Aggregate1-in-10July Monthly System Peak DayAll4</v>
      </c>
      <c r="G290" s="5">
        <v>13.84229</v>
      </c>
      <c r="H290" s="5">
        <v>13.84229</v>
      </c>
      <c r="I290" s="5">
        <v>68.984899999999996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>
        <v>4789</v>
      </c>
      <c r="P290" t="s">
        <v>59</v>
      </c>
      <c r="Q290" t="s">
        <v>60</v>
      </c>
    </row>
    <row r="291" spans="1:17" x14ac:dyDescent="0.25">
      <c r="A291" s="4" t="s">
        <v>30</v>
      </c>
      <c r="B291" s="5" t="s">
        <v>38</v>
      </c>
      <c r="C291" t="s">
        <v>51</v>
      </c>
      <c r="D291" t="s">
        <v>48</v>
      </c>
      <c r="E291">
        <v>4</v>
      </c>
      <c r="F291" t="str">
        <f t="shared" si="4"/>
        <v>Average Per Ton1-in-10June Monthly System Peak Day30% Cycling4</v>
      </c>
      <c r="G291" s="5">
        <v>0.28585169999999999</v>
      </c>
      <c r="H291" s="5">
        <v>0.28585169999999999</v>
      </c>
      <c r="I291" s="5">
        <v>64.393000000000001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>
        <v>1337</v>
      </c>
      <c r="P291" t="s">
        <v>59</v>
      </c>
      <c r="Q291" t="s">
        <v>60</v>
      </c>
    </row>
    <row r="292" spans="1:17" x14ac:dyDescent="0.25">
      <c r="A292" s="4" t="s">
        <v>28</v>
      </c>
      <c r="B292" s="5" t="s">
        <v>38</v>
      </c>
      <c r="C292" t="s">
        <v>51</v>
      </c>
      <c r="D292" t="s">
        <v>48</v>
      </c>
      <c r="E292">
        <v>4</v>
      </c>
      <c r="F292" t="str">
        <f t="shared" si="4"/>
        <v>Average Per Premise1-in-10June Monthly System Peak Day30% Cycling4</v>
      </c>
      <c r="G292" s="5">
        <v>3.0327639999999998</v>
      </c>
      <c r="H292" s="5">
        <v>3.0327639999999998</v>
      </c>
      <c r="I292" s="5">
        <v>64.393000000000001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>
        <v>1337</v>
      </c>
      <c r="P292" t="s">
        <v>59</v>
      </c>
      <c r="Q292" t="s">
        <v>60</v>
      </c>
    </row>
    <row r="293" spans="1:17" x14ac:dyDescent="0.25">
      <c r="A293" s="4" t="s">
        <v>29</v>
      </c>
      <c r="B293" s="5" t="s">
        <v>38</v>
      </c>
      <c r="C293" t="s">
        <v>51</v>
      </c>
      <c r="D293" t="s">
        <v>48</v>
      </c>
      <c r="E293">
        <v>4</v>
      </c>
      <c r="F293" t="str">
        <f t="shared" si="4"/>
        <v>Average Per Device1-in-10June Monthly System Peak Day30% Cycling4</v>
      </c>
      <c r="G293" s="5">
        <v>1.1106009999999999</v>
      </c>
      <c r="H293" s="5">
        <v>1.1106009999999999</v>
      </c>
      <c r="I293" s="5">
        <v>64.393000000000001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>
        <v>1337</v>
      </c>
      <c r="P293" t="s">
        <v>59</v>
      </c>
      <c r="Q293" t="s">
        <v>60</v>
      </c>
    </row>
    <row r="294" spans="1:17" x14ac:dyDescent="0.25">
      <c r="A294" s="4" t="s">
        <v>43</v>
      </c>
      <c r="B294" s="5" t="s">
        <v>38</v>
      </c>
      <c r="C294" t="s">
        <v>51</v>
      </c>
      <c r="D294" t="s">
        <v>48</v>
      </c>
      <c r="E294">
        <v>4</v>
      </c>
      <c r="F294" t="str">
        <f t="shared" si="4"/>
        <v>Aggregate1-in-10June Monthly System Peak Day30% Cycling4</v>
      </c>
      <c r="G294" s="5">
        <v>4.0548060000000001</v>
      </c>
      <c r="H294" s="5">
        <v>4.0548060000000001</v>
      </c>
      <c r="I294" s="5">
        <v>64.393000000000001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>
        <v>1337</v>
      </c>
      <c r="P294" t="s">
        <v>59</v>
      </c>
      <c r="Q294" t="s">
        <v>60</v>
      </c>
    </row>
    <row r="295" spans="1:17" x14ac:dyDescent="0.25">
      <c r="A295" s="4" t="s">
        <v>30</v>
      </c>
      <c r="B295" s="5" t="s">
        <v>38</v>
      </c>
      <c r="C295" t="s">
        <v>51</v>
      </c>
      <c r="D295" t="s">
        <v>31</v>
      </c>
      <c r="E295">
        <v>4</v>
      </c>
      <c r="F295" t="str">
        <f t="shared" si="4"/>
        <v>Average Per Ton1-in-10June Monthly System Peak Day50% Cycling4</v>
      </c>
      <c r="G295" s="5">
        <v>0.3206891</v>
      </c>
      <c r="H295" s="5">
        <v>0.3206891</v>
      </c>
      <c r="I295" s="5">
        <v>64.768699999999995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>
        <v>3452</v>
      </c>
      <c r="P295" t="s">
        <v>59</v>
      </c>
      <c r="Q295" t="s">
        <v>60</v>
      </c>
    </row>
    <row r="296" spans="1:17" x14ac:dyDescent="0.25">
      <c r="A296" s="4" t="s">
        <v>28</v>
      </c>
      <c r="B296" s="5" t="s">
        <v>38</v>
      </c>
      <c r="C296" t="s">
        <v>51</v>
      </c>
      <c r="D296" t="s">
        <v>31</v>
      </c>
      <c r="E296">
        <v>4</v>
      </c>
      <c r="F296" t="str">
        <f t="shared" si="4"/>
        <v>Average Per Premise1-in-10June Monthly System Peak Day50% Cycling4</v>
      </c>
      <c r="G296" s="5">
        <v>2.763919</v>
      </c>
      <c r="H296" s="5">
        <v>2.763919</v>
      </c>
      <c r="I296" s="5">
        <v>64.768699999999995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>
        <v>3452</v>
      </c>
      <c r="P296" t="s">
        <v>59</v>
      </c>
      <c r="Q296" t="s">
        <v>60</v>
      </c>
    </row>
    <row r="297" spans="1:17" x14ac:dyDescent="0.25">
      <c r="A297" s="4" t="s">
        <v>29</v>
      </c>
      <c r="B297" s="5" t="s">
        <v>38</v>
      </c>
      <c r="C297" t="s">
        <v>51</v>
      </c>
      <c r="D297" t="s">
        <v>31</v>
      </c>
      <c r="E297">
        <v>4</v>
      </c>
      <c r="F297" t="str">
        <f t="shared" si="4"/>
        <v>Average Per Device1-in-10June Monthly System Peak Day50% Cycling4</v>
      </c>
      <c r="G297" s="5">
        <v>1.243781</v>
      </c>
      <c r="H297" s="5">
        <v>1.243781</v>
      </c>
      <c r="I297" s="5">
        <v>64.768699999999995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>
        <v>3452</v>
      </c>
      <c r="P297" t="s">
        <v>59</v>
      </c>
      <c r="Q297" t="s">
        <v>60</v>
      </c>
    </row>
    <row r="298" spans="1:17" x14ac:dyDescent="0.25">
      <c r="A298" s="4" t="s">
        <v>43</v>
      </c>
      <c r="B298" s="5" t="s">
        <v>38</v>
      </c>
      <c r="C298" t="s">
        <v>51</v>
      </c>
      <c r="D298" t="s">
        <v>31</v>
      </c>
      <c r="E298">
        <v>4</v>
      </c>
      <c r="F298" t="str">
        <f t="shared" si="4"/>
        <v>Aggregate1-in-10June Monthly System Peak Day50% Cycling4</v>
      </c>
      <c r="G298" s="5">
        <v>9.541048</v>
      </c>
      <c r="H298" s="5">
        <v>9.541048</v>
      </c>
      <c r="I298" s="5">
        <v>64.768699999999995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>
        <v>3452</v>
      </c>
      <c r="P298" t="s">
        <v>59</v>
      </c>
      <c r="Q298" t="s">
        <v>60</v>
      </c>
    </row>
    <row r="299" spans="1:17" x14ac:dyDescent="0.25">
      <c r="A299" s="4" t="s">
        <v>30</v>
      </c>
      <c r="B299" s="5" t="s">
        <v>38</v>
      </c>
      <c r="C299" t="s">
        <v>51</v>
      </c>
      <c r="D299" t="s">
        <v>26</v>
      </c>
      <c r="E299">
        <v>4</v>
      </c>
      <c r="F299" t="str">
        <f t="shared" si="4"/>
        <v>Average Per Ton1-in-10June Monthly System Peak DayAll4</v>
      </c>
      <c r="G299" s="5">
        <v>0.31096249999999998</v>
      </c>
      <c r="H299" s="5">
        <v>0.31096249999999998</v>
      </c>
      <c r="I299" s="5">
        <v>64.663799999999995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>
        <v>4789</v>
      </c>
      <c r="P299" t="s">
        <v>59</v>
      </c>
      <c r="Q299" t="s">
        <v>60</v>
      </c>
    </row>
    <row r="300" spans="1:17" x14ac:dyDescent="0.25">
      <c r="A300" s="4" t="s">
        <v>28</v>
      </c>
      <c r="B300" s="5" t="s">
        <v>38</v>
      </c>
      <c r="C300" t="s">
        <v>51</v>
      </c>
      <c r="D300" t="s">
        <v>26</v>
      </c>
      <c r="E300">
        <v>4</v>
      </c>
      <c r="F300" t="str">
        <f t="shared" si="4"/>
        <v>Average Per Premise1-in-10June Monthly System Peak DayAll4</v>
      </c>
      <c r="G300" s="5">
        <v>2.8529270000000002</v>
      </c>
      <c r="H300" s="5">
        <v>2.8529270000000002</v>
      </c>
      <c r="I300" s="5">
        <v>64.663799999999995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>
        <v>4789</v>
      </c>
      <c r="P300" t="s">
        <v>59</v>
      </c>
      <c r="Q300" t="s">
        <v>60</v>
      </c>
    </row>
    <row r="301" spans="1:17" x14ac:dyDescent="0.25">
      <c r="A301" s="4" t="s">
        <v>29</v>
      </c>
      <c r="B301" s="5" t="s">
        <v>38</v>
      </c>
      <c r="C301" t="s">
        <v>51</v>
      </c>
      <c r="D301" t="s">
        <v>26</v>
      </c>
      <c r="E301">
        <v>4</v>
      </c>
      <c r="F301" t="str">
        <f t="shared" si="4"/>
        <v>Average Per Device1-in-10June Monthly System Peak DayAll4</v>
      </c>
      <c r="G301" s="5">
        <v>1.206736</v>
      </c>
      <c r="H301" s="5">
        <v>1.206736</v>
      </c>
      <c r="I301" s="5">
        <v>64.663799999999995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>
        <v>4789</v>
      </c>
      <c r="P301" t="s">
        <v>59</v>
      </c>
      <c r="Q301" t="s">
        <v>60</v>
      </c>
    </row>
    <row r="302" spans="1:17" x14ac:dyDescent="0.25">
      <c r="A302" s="4" t="s">
        <v>43</v>
      </c>
      <c r="B302" s="5" t="s">
        <v>38</v>
      </c>
      <c r="C302" t="s">
        <v>51</v>
      </c>
      <c r="D302" t="s">
        <v>26</v>
      </c>
      <c r="E302">
        <v>4</v>
      </c>
      <c r="F302" t="str">
        <f t="shared" si="4"/>
        <v>Aggregate1-in-10June Monthly System Peak DayAll4</v>
      </c>
      <c r="G302" s="5">
        <v>13.66267</v>
      </c>
      <c r="H302" s="5">
        <v>13.66267</v>
      </c>
      <c r="I302" s="5">
        <v>64.663799999999995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>
        <v>4789</v>
      </c>
      <c r="P302" t="s">
        <v>59</v>
      </c>
      <c r="Q302" t="s">
        <v>60</v>
      </c>
    </row>
    <row r="303" spans="1:17" x14ac:dyDescent="0.25">
      <c r="A303" s="4" t="s">
        <v>30</v>
      </c>
      <c r="B303" s="5" t="s">
        <v>38</v>
      </c>
      <c r="C303" t="s">
        <v>52</v>
      </c>
      <c r="D303" t="s">
        <v>48</v>
      </c>
      <c r="E303">
        <v>4</v>
      </c>
      <c r="F303" t="str">
        <f t="shared" si="4"/>
        <v>Average Per Ton1-in-10May Monthly System Peak Day30% Cycling4</v>
      </c>
      <c r="G303" s="5">
        <v>0.2860472</v>
      </c>
      <c r="H303" s="5">
        <v>0.2860472</v>
      </c>
      <c r="I303" s="5">
        <v>65.035700000000006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>
        <v>1337</v>
      </c>
      <c r="P303" t="s">
        <v>59</v>
      </c>
      <c r="Q303" t="s">
        <v>60</v>
      </c>
    </row>
    <row r="304" spans="1:17" x14ac:dyDescent="0.25">
      <c r="A304" s="4" t="s">
        <v>28</v>
      </c>
      <c r="B304" s="5" t="s">
        <v>38</v>
      </c>
      <c r="C304" t="s">
        <v>52</v>
      </c>
      <c r="D304" t="s">
        <v>48</v>
      </c>
      <c r="E304">
        <v>4</v>
      </c>
      <c r="F304" t="str">
        <f t="shared" si="4"/>
        <v>Average Per Premise1-in-10May Monthly System Peak Day30% Cycling4</v>
      </c>
      <c r="G304" s="5">
        <v>3.0348389999999998</v>
      </c>
      <c r="H304" s="5">
        <v>3.0348389999999998</v>
      </c>
      <c r="I304" s="5">
        <v>65.035700000000006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>
        <v>1337</v>
      </c>
      <c r="P304" t="s">
        <v>59</v>
      </c>
      <c r="Q304" t="s">
        <v>60</v>
      </c>
    </row>
    <row r="305" spans="1:17" x14ac:dyDescent="0.25">
      <c r="A305" s="4" t="s">
        <v>29</v>
      </c>
      <c r="B305" s="5" t="s">
        <v>38</v>
      </c>
      <c r="C305" t="s">
        <v>52</v>
      </c>
      <c r="D305" t="s">
        <v>48</v>
      </c>
      <c r="E305">
        <v>4</v>
      </c>
      <c r="F305" t="str">
        <f t="shared" si="4"/>
        <v>Average Per Device1-in-10May Monthly System Peak Day30% Cycling4</v>
      </c>
      <c r="G305" s="5">
        <v>1.111361</v>
      </c>
      <c r="H305" s="5">
        <v>1.111361</v>
      </c>
      <c r="I305" s="5">
        <v>65.035700000000006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>
        <v>1337</v>
      </c>
      <c r="P305" t="s">
        <v>59</v>
      </c>
      <c r="Q305" t="s">
        <v>60</v>
      </c>
    </row>
    <row r="306" spans="1:17" x14ac:dyDescent="0.25">
      <c r="A306" s="4" t="s">
        <v>43</v>
      </c>
      <c r="B306" s="5" t="s">
        <v>38</v>
      </c>
      <c r="C306" t="s">
        <v>52</v>
      </c>
      <c r="D306" t="s">
        <v>48</v>
      </c>
      <c r="E306">
        <v>4</v>
      </c>
      <c r="F306" t="str">
        <f t="shared" si="4"/>
        <v>Aggregate1-in-10May Monthly System Peak Day30% Cycling4</v>
      </c>
      <c r="G306" s="5">
        <v>4.0575789999999996</v>
      </c>
      <c r="H306" s="5">
        <v>4.0575789999999996</v>
      </c>
      <c r="I306" s="5">
        <v>65.035700000000006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>
        <v>1337</v>
      </c>
      <c r="P306" t="s">
        <v>59</v>
      </c>
      <c r="Q306" t="s">
        <v>60</v>
      </c>
    </row>
    <row r="307" spans="1:17" x14ac:dyDescent="0.25">
      <c r="A307" s="4" t="s">
        <v>30</v>
      </c>
      <c r="B307" s="5" t="s">
        <v>38</v>
      </c>
      <c r="C307" t="s">
        <v>52</v>
      </c>
      <c r="D307" t="s">
        <v>31</v>
      </c>
      <c r="E307">
        <v>4</v>
      </c>
      <c r="F307" t="str">
        <f t="shared" si="4"/>
        <v>Average Per Ton1-in-10May Monthly System Peak Day50% Cycling4</v>
      </c>
      <c r="G307" s="5">
        <v>0.3204148</v>
      </c>
      <c r="H307" s="5">
        <v>0.3204148</v>
      </c>
      <c r="I307" s="5">
        <v>65.1297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>
        <v>3452</v>
      </c>
      <c r="P307" t="s">
        <v>59</v>
      </c>
      <c r="Q307" t="s">
        <v>60</v>
      </c>
    </row>
    <row r="308" spans="1:17" x14ac:dyDescent="0.25">
      <c r="A308" s="4" t="s">
        <v>28</v>
      </c>
      <c r="B308" s="5" t="s">
        <v>38</v>
      </c>
      <c r="C308" t="s">
        <v>52</v>
      </c>
      <c r="D308" t="s">
        <v>31</v>
      </c>
      <c r="E308">
        <v>4</v>
      </c>
      <c r="F308" t="str">
        <f t="shared" si="4"/>
        <v>Average Per Premise1-in-10May Monthly System Peak Day50% Cycling4</v>
      </c>
      <c r="G308" s="5">
        <v>2.761555</v>
      </c>
      <c r="H308" s="5">
        <v>2.761555</v>
      </c>
      <c r="I308" s="5">
        <v>65.1297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>
        <v>3452</v>
      </c>
      <c r="P308" t="s">
        <v>59</v>
      </c>
      <c r="Q308" t="s">
        <v>60</v>
      </c>
    </row>
    <row r="309" spans="1:17" x14ac:dyDescent="0.25">
      <c r="A309" s="4" t="s">
        <v>29</v>
      </c>
      <c r="B309" s="5" t="s">
        <v>38</v>
      </c>
      <c r="C309" t="s">
        <v>52</v>
      </c>
      <c r="D309" t="s">
        <v>31</v>
      </c>
      <c r="E309">
        <v>4</v>
      </c>
      <c r="F309" t="str">
        <f t="shared" si="4"/>
        <v>Average Per Device1-in-10May Monthly System Peak Day50% Cycling4</v>
      </c>
      <c r="G309" s="5">
        <v>1.242718</v>
      </c>
      <c r="H309" s="5">
        <v>1.242718</v>
      </c>
      <c r="I309" s="5">
        <v>65.1297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>
        <v>3452</v>
      </c>
      <c r="P309" t="s">
        <v>59</v>
      </c>
      <c r="Q309" t="s">
        <v>60</v>
      </c>
    </row>
    <row r="310" spans="1:17" x14ac:dyDescent="0.25">
      <c r="A310" s="4" t="s">
        <v>43</v>
      </c>
      <c r="B310" s="5" t="s">
        <v>38</v>
      </c>
      <c r="C310" t="s">
        <v>52</v>
      </c>
      <c r="D310" t="s">
        <v>31</v>
      </c>
      <c r="E310">
        <v>4</v>
      </c>
      <c r="F310" t="str">
        <f t="shared" si="4"/>
        <v>Aggregate1-in-10May Monthly System Peak Day50% Cycling4</v>
      </c>
      <c r="G310" s="5">
        <v>9.5328870000000006</v>
      </c>
      <c r="H310" s="5">
        <v>9.5328870000000006</v>
      </c>
      <c r="I310" s="5">
        <v>65.1297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>
        <v>3452</v>
      </c>
      <c r="P310" t="s">
        <v>59</v>
      </c>
      <c r="Q310" t="s">
        <v>60</v>
      </c>
    </row>
    <row r="311" spans="1:17" x14ac:dyDescent="0.25">
      <c r="A311" s="4" t="s">
        <v>30</v>
      </c>
      <c r="B311" s="5" t="s">
        <v>38</v>
      </c>
      <c r="C311" t="s">
        <v>52</v>
      </c>
      <c r="D311" t="s">
        <v>26</v>
      </c>
      <c r="E311">
        <v>4</v>
      </c>
      <c r="F311" t="str">
        <f t="shared" si="4"/>
        <v>Average Per Ton1-in-10May Monthly System Peak DayAll4</v>
      </c>
      <c r="G311" s="5">
        <v>0.31081940000000002</v>
      </c>
      <c r="H311" s="5">
        <v>0.31081940000000002</v>
      </c>
      <c r="I311" s="5">
        <v>65.103399999999993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>
        <v>4789</v>
      </c>
      <c r="P311" t="s">
        <v>59</v>
      </c>
      <c r="Q311" t="s">
        <v>60</v>
      </c>
    </row>
    <row r="312" spans="1:17" x14ac:dyDescent="0.25">
      <c r="A312" s="4" t="s">
        <v>28</v>
      </c>
      <c r="B312" s="5" t="s">
        <v>38</v>
      </c>
      <c r="C312" t="s">
        <v>52</v>
      </c>
      <c r="D312" t="s">
        <v>26</v>
      </c>
      <c r="E312">
        <v>4</v>
      </c>
      <c r="F312" t="str">
        <f t="shared" si="4"/>
        <v>Average Per Premise1-in-10May Monthly System Peak DayAll4</v>
      </c>
      <c r="G312" s="5">
        <v>2.8516140000000001</v>
      </c>
      <c r="H312" s="5">
        <v>2.8516140000000001</v>
      </c>
      <c r="I312" s="5">
        <v>65.103399999999993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>
        <v>4789</v>
      </c>
      <c r="P312" t="s">
        <v>59</v>
      </c>
      <c r="Q312" t="s">
        <v>60</v>
      </c>
    </row>
    <row r="313" spans="1:17" x14ac:dyDescent="0.25">
      <c r="A313" s="4" t="s">
        <v>29</v>
      </c>
      <c r="B313" s="5" t="s">
        <v>38</v>
      </c>
      <c r="C313" t="s">
        <v>52</v>
      </c>
      <c r="D313" t="s">
        <v>26</v>
      </c>
      <c r="E313">
        <v>4</v>
      </c>
      <c r="F313" t="str">
        <f t="shared" si="4"/>
        <v>Average Per Device1-in-10May Monthly System Peak DayAll4</v>
      </c>
      <c r="G313" s="5">
        <v>1.2061809999999999</v>
      </c>
      <c r="H313" s="5">
        <v>1.2061809999999999</v>
      </c>
      <c r="I313" s="5">
        <v>65.103399999999993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>
        <v>4789</v>
      </c>
      <c r="P313" t="s">
        <v>59</v>
      </c>
      <c r="Q313" t="s">
        <v>60</v>
      </c>
    </row>
    <row r="314" spans="1:17" x14ac:dyDescent="0.25">
      <c r="A314" s="4" t="s">
        <v>43</v>
      </c>
      <c r="B314" s="5" t="s">
        <v>38</v>
      </c>
      <c r="C314" t="s">
        <v>52</v>
      </c>
      <c r="D314" t="s">
        <v>26</v>
      </c>
      <c r="E314">
        <v>4</v>
      </c>
      <c r="F314" t="str">
        <f t="shared" si="4"/>
        <v>Aggregate1-in-10May Monthly System Peak DayAll4</v>
      </c>
      <c r="G314" s="5">
        <v>13.65638</v>
      </c>
      <c r="H314" s="5">
        <v>13.65638</v>
      </c>
      <c r="I314" s="5">
        <v>65.103399999999993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>
        <v>4789</v>
      </c>
      <c r="P314" t="s">
        <v>59</v>
      </c>
      <c r="Q314" t="s">
        <v>60</v>
      </c>
    </row>
    <row r="315" spans="1:17" x14ac:dyDescent="0.25">
      <c r="A315" s="4" t="s">
        <v>30</v>
      </c>
      <c r="B315" s="5" t="s">
        <v>38</v>
      </c>
      <c r="C315" t="s">
        <v>53</v>
      </c>
      <c r="D315" t="s">
        <v>48</v>
      </c>
      <c r="E315">
        <v>4</v>
      </c>
      <c r="F315" t="str">
        <f t="shared" si="4"/>
        <v>Average Per Ton1-in-10October Monthly System Peak Day30% Cycling4</v>
      </c>
      <c r="G315" s="5">
        <v>0.30239559999999999</v>
      </c>
      <c r="H315" s="5">
        <v>0.30239559999999999</v>
      </c>
      <c r="I315" s="5">
        <v>69.174300000000002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>
        <v>1337</v>
      </c>
      <c r="P315" t="s">
        <v>59</v>
      </c>
      <c r="Q315" t="s">
        <v>60</v>
      </c>
    </row>
    <row r="316" spans="1:17" x14ac:dyDescent="0.25">
      <c r="A316" s="4" t="s">
        <v>28</v>
      </c>
      <c r="B316" s="5" t="s">
        <v>38</v>
      </c>
      <c r="C316" t="s">
        <v>53</v>
      </c>
      <c r="D316" t="s">
        <v>48</v>
      </c>
      <c r="E316">
        <v>4</v>
      </c>
      <c r="F316" t="str">
        <f t="shared" si="4"/>
        <v>Average Per Premise1-in-10October Monthly System Peak Day30% Cycling4</v>
      </c>
      <c r="G316" s="5">
        <v>3.208288</v>
      </c>
      <c r="H316" s="5">
        <v>3.208288</v>
      </c>
      <c r="I316" s="5">
        <v>69.174300000000002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>
        <v>1337</v>
      </c>
      <c r="P316" t="s">
        <v>59</v>
      </c>
      <c r="Q316" t="s">
        <v>60</v>
      </c>
    </row>
    <row r="317" spans="1:17" x14ac:dyDescent="0.25">
      <c r="A317" s="4" t="s">
        <v>29</v>
      </c>
      <c r="B317" s="5" t="s">
        <v>38</v>
      </c>
      <c r="C317" t="s">
        <v>53</v>
      </c>
      <c r="D317" t="s">
        <v>48</v>
      </c>
      <c r="E317">
        <v>4</v>
      </c>
      <c r="F317" t="str">
        <f t="shared" si="4"/>
        <v>Average Per Device1-in-10October Monthly System Peak Day30% Cycling4</v>
      </c>
      <c r="G317" s="5">
        <v>1.1748780000000001</v>
      </c>
      <c r="H317" s="5">
        <v>1.1748780000000001</v>
      </c>
      <c r="I317" s="5">
        <v>69.174300000000002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>
        <v>1337</v>
      </c>
      <c r="P317" t="s">
        <v>59</v>
      </c>
      <c r="Q317" t="s">
        <v>60</v>
      </c>
    </row>
    <row r="318" spans="1:17" x14ac:dyDescent="0.25">
      <c r="A318" s="4" t="s">
        <v>43</v>
      </c>
      <c r="B318" s="5" t="s">
        <v>38</v>
      </c>
      <c r="C318" t="s">
        <v>53</v>
      </c>
      <c r="D318" t="s">
        <v>48</v>
      </c>
      <c r="E318">
        <v>4</v>
      </c>
      <c r="F318" t="str">
        <f t="shared" si="4"/>
        <v>Aggregate1-in-10October Monthly System Peak Day30% Cycling4</v>
      </c>
      <c r="G318" s="5">
        <v>4.2894819999999996</v>
      </c>
      <c r="H318" s="5">
        <v>4.2894810000000003</v>
      </c>
      <c r="I318" s="5">
        <v>69.174300000000002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>
        <v>1337</v>
      </c>
      <c r="P318" t="s">
        <v>59</v>
      </c>
      <c r="Q318" t="s">
        <v>60</v>
      </c>
    </row>
    <row r="319" spans="1:17" x14ac:dyDescent="0.25">
      <c r="A319" s="4" t="s">
        <v>30</v>
      </c>
      <c r="B319" s="5" t="s">
        <v>38</v>
      </c>
      <c r="C319" t="s">
        <v>53</v>
      </c>
      <c r="D319" t="s">
        <v>31</v>
      </c>
      <c r="E319">
        <v>4</v>
      </c>
      <c r="F319" t="str">
        <f t="shared" si="4"/>
        <v>Average Per Ton1-in-10October Monthly System Peak Day50% Cycling4</v>
      </c>
      <c r="G319" s="5">
        <v>0.32847999999999999</v>
      </c>
      <c r="H319" s="5">
        <v>0.32847999999999999</v>
      </c>
      <c r="I319" s="5">
        <v>69.396000000000001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>
        <v>3452</v>
      </c>
      <c r="P319" t="s">
        <v>59</v>
      </c>
      <c r="Q319" t="s">
        <v>60</v>
      </c>
    </row>
    <row r="320" spans="1:17" x14ac:dyDescent="0.25">
      <c r="A320" s="4" t="s">
        <v>28</v>
      </c>
      <c r="B320" s="5" t="s">
        <v>38</v>
      </c>
      <c r="C320" t="s">
        <v>53</v>
      </c>
      <c r="D320" t="s">
        <v>31</v>
      </c>
      <c r="E320">
        <v>4</v>
      </c>
      <c r="F320" t="str">
        <f t="shared" si="4"/>
        <v>Average Per Premise1-in-10October Monthly System Peak Day50% Cycling4</v>
      </c>
      <c r="G320" s="5">
        <v>2.8310659999999999</v>
      </c>
      <c r="H320" s="5">
        <v>2.8310659999999999</v>
      </c>
      <c r="I320" s="5">
        <v>69.396000000000001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>
        <v>3452</v>
      </c>
      <c r="P320" t="s">
        <v>59</v>
      </c>
      <c r="Q320" t="s">
        <v>60</v>
      </c>
    </row>
    <row r="321" spans="1:17" x14ac:dyDescent="0.25">
      <c r="A321" s="4" t="s">
        <v>29</v>
      </c>
      <c r="B321" s="5" t="s">
        <v>38</v>
      </c>
      <c r="C321" t="s">
        <v>53</v>
      </c>
      <c r="D321" t="s">
        <v>31</v>
      </c>
      <c r="E321">
        <v>4</v>
      </c>
      <c r="F321" t="str">
        <f t="shared" si="4"/>
        <v>Average Per Device1-in-10October Monthly System Peak Day50% Cycling4</v>
      </c>
      <c r="G321" s="5">
        <v>1.273998</v>
      </c>
      <c r="H321" s="5">
        <v>1.273998</v>
      </c>
      <c r="I321" s="5">
        <v>69.396000000000001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>
        <v>3452</v>
      </c>
      <c r="P321" t="s">
        <v>59</v>
      </c>
      <c r="Q321" t="s">
        <v>60</v>
      </c>
    </row>
    <row r="322" spans="1:17" x14ac:dyDescent="0.25">
      <c r="A322" s="4" t="s">
        <v>43</v>
      </c>
      <c r="B322" s="5" t="s">
        <v>38</v>
      </c>
      <c r="C322" t="s">
        <v>53</v>
      </c>
      <c r="D322" t="s">
        <v>31</v>
      </c>
      <c r="E322">
        <v>4</v>
      </c>
      <c r="F322" t="str">
        <f t="shared" si="4"/>
        <v>Aggregate1-in-10October Monthly System Peak Day50% Cycling4</v>
      </c>
      <c r="G322" s="5">
        <v>9.7728389999999994</v>
      </c>
      <c r="H322" s="5">
        <v>9.7728389999999994</v>
      </c>
      <c r="I322" s="5">
        <v>69.396000000000001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>
        <v>3452</v>
      </c>
      <c r="P322" t="s">
        <v>59</v>
      </c>
      <c r="Q322" t="s">
        <v>60</v>
      </c>
    </row>
    <row r="323" spans="1:17" x14ac:dyDescent="0.25">
      <c r="A323" s="4" t="s">
        <v>30</v>
      </c>
      <c r="B323" s="5" t="s">
        <v>38</v>
      </c>
      <c r="C323" t="s">
        <v>53</v>
      </c>
      <c r="D323" t="s">
        <v>26</v>
      </c>
      <c r="E323">
        <v>4</v>
      </c>
      <c r="F323" t="str">
        <f t="shared" ref="F323:F386" si="5">CONCATENATE(A323,B323,C323,D323,E323)</f>
        <v>Average Per Ton1-in-10October Monthly System Peak DayAll4</v>
      </c>
      <c r="G323" s="5">
        <v>0.32119720000000002</v>
      </c>
      <c r="H323" s="5">
        <v>0.32119720000000002</v>
      </c>
      <c r="I323" s="5">
        <v>69.334100000000007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>
        <v>4789</v>
      </c>
      <c r="P323" t="s">
        <v>59</v>
      </c>
      <c r="Q323" t="s">
        <v>60</v>
      </c>
    </row>
    <row r="324" spans="1:17" x14ac:dyDescent="0.25">
      <c r="A324" s="4" t="s">
        <v>28</v>
      </c>
      <c r="B324" s="5" t="s">
        <v>38</v>
      </c>
      <c r="C324" t="s">
        <v>53</v>
      </c>
      <c r="D324" t="s">
        <v>26</v>
      </c>
      <c r="E324">
        <v>4</v>
      </c>
      <c r="F324" t="str">
        <f t="shared" si="5"/>
        <v>Average Per Premise1-in-10October Monthly System Peak DayAll4</v>
      </c>
      <c r="G324" s="5">
        <v>2.9468260000000002</v>
      </c>
      <c r="H324" s="5">
        <v>2.946825</v>
      </c>
      <c r="I324" s="5">
        <v>69.334100000000007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>
        <v>4789</v>
      </c>
      <c r="P324" t="s">
        <v>59</v>
      </c>
      <c r="Q324" t="s">
        <v>60</v>
      </c>
    </row>
    <row r="325" spans="1:17" x14ac:dyDescent="0.25">
      <c r="A325" s="4" t="s">
        <v>29</v>
      </c>
      <c r="B325" s="5" t="s">
        <v>38</v>
      </c>
      <c r="C325" t="s">
        <v>53</v>
      </c>
      <c r="D325" t="s">
        <v>26</v>
      </c>
      <c r="E325">
        <v>4</v>
      </c>
      <c r="F325" t="str">
        <f t="shared" si="5"/>
        <v>Average Per Device1-in-10October Monthly System Peak DayAll4</v>
      </c>
      <c r="G325" s="5">
        <v>1.246454</v>
      </c>
      <c r="H325" s="5">
        <v>1.246454</v>
      </c>
      <c r="I325" s="5">
        <v>69.334100000000007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>
        <v>4789</v>
      </c>
      <c r="P325" t="s">
        <v>59</v>
      </c>
      <c r="Q325" t="s">
        <v>60</v>
      </c>
    </row>
    <row r="326" spans="1:17" x14ac:dyDescent="0.25">
      <c r="A326" s="4" t="s">
        <v>43</v>
      </c>
      <c r="B326" s="5" t="s">
        <v>38</v>
      </c>
      <c r="C326" t="s">
        <v>53</v>
      </c>
      <c r="D326" t="s">
        <v>26</v>
      </c>
      <c r="E326">
        <v>4</v>
      </c>
      <c r="F326" t="str">
        <f t="shared" si="5"/>
        <v>Aggregate1-in-10October Monthly System Peak DayAll4</v>
      </c>
      <c r="G326" s="5">
        <v>14.112349999999999</v>
      </c>
      <c r="H326" s="5">
        <v>14.112349999999999</v>
      </c>
      <c r="I326" s="5">
        <v>69.334100000000007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>
        <v>4789</v>
      </c>
      <c r="P326" t="s">
        <v>59</v>
      </c>
      <c r="Q326" t="s">
        <v>60</v>
      </c>
    </row>
    <row r="327" spans="1:17" x14ac:dyDescent="0.25">
      <c r="A327" s="4" t="s">
        <v>30</v>
      </c>
      <c r="B327" s="5" t="s">
        <v>38</v>
      </c>
      <c r="C327" t="s">
        <v>54</v>
      </c>
      <c r="D327" t="s">
        <v>48</v>
      </c>
      <c r="E327">
        <v>4</v>
      </c>
      <c r="F327" t="str">
        <f t="shared" si="5"/>
        <v>Average Per Ton1-in-10September Monthly System Peak Day30% Cycling4</v>
      </c>
      <c r="G327" s="5">
        <v>0.36924990000000002</v>
      </c>
      <c r="H327" s="5">
        <v>0.36924990000000002</v>
      </c>
      <c r="I327" s="5">
        <v>72.285700000000006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>
        <v>1337</v>
      </c>
      <c r="P327" t="s">
        <v>59</v>
      </c>
      <c r="Q327" t="s">
        <v>60</v>
      </c>
    </row>
    <row r="328" spans="1:17" x14ac:dyDescent="0.25">
      <c r="A328" s="4" t="s">
        <v>28</v>
      </c>
      <c r="B328" s="5" t="s">
        <v>38</v>
      </c>
      <c r="C328" t="s">
        <v>54</v>
      </c>
      <c r="D328" t="s">
        <v>48</v>
      </c>
      <c r="E328">
        <v>4</v>
      </c>
      <c r="F328" t="str">
        <f t="shared" si="5"/>
        <v>Average Per Premise1-in-10September Monthly System Peak Day30% Cycling4</v>
      </c>
      <c r="G328" s="5">
        <v>3.9175849999999999</v>
      </c>
      <c r="H328" s="5">
        <v>3.9175849999999999</v>
      </c>
      <c r="I328" s="5">
        <v>72.285700000000006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>
        <v>1337</v>
      </c>
      <c r="P328" t="s">
        <v>59</v>
      </c>
      <c r="Q328" t="s">
        <v>60</v>
      </c>
    </row>
    <row r="329" spans="1:17" x14ac:dyDescent="0.25">
      <c r="A329" s="4" t="s">
        <v>29</v>
      </c>
      <c r="B329" s="5" t="s">
        <v>38</v>
      </c>
      <c r="C329" t="s">
        <v>54</v>
      </c>
      <c r="D329" t="s">
        <v>48</v>
      </c>
      <c r="E329">
        <v>4</v>
      </c>
      <c r="F329" t="str">
        <f t="shared" si="5"/>
        <v>Average Per Device1-in-10September Monthly System Peak Day30% Cycling4</v>
      </c>
      <c r="G329" s="5">
        <v>1.4346239999999999</v>
      </c>
      <c r="H329" s="5">
        <v>1.4346239999999999</v>
      </c>
      <c r="I329" s="5">
        <v>72.285700000000006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>
        <v>1337</v>
      </c>
      <c r="P329" t="s">
        <v>59</v>
      </c>
      <c r="Q329" t="s">
        <v>60</v>
      </c>
    </row>
    <row r="330" spans="1:17" x14ac:dyDescent="0.25">
      <c r="A330" s="4" t="s">
        <v>43</v>
      </c>
      <c r="B330" s="5" t="s">
        <v>38</v>
      </c>
      <c r="C330" t="s">
        <v>54</v>
      </c>
      <c r="D330" t="s">
        <v>48</v>
      </c>
      <c r="E330">
        <v>4</v>
      </c>
      <c r="F330" t="str">
        <f t="shared" si="5"/>
        <v>Aggregate1-in-10September Monthly System Peak Day30% Cycling4</v>
      </c>
      <c r="G330" s="5">
        <v>5.2378109999999998</v>
      </c>
      <c r="H330" s="5">
        <v>5.2378109999999998</v>
      </c>
      <c r="I330" s="5">
        <v>72.285700000000006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>
        <v>1337</v>
      </c>
      <c r="P330" t="s">
        <v>59</v>
      </c>
      <c r="Q330" t="s">
        <v>60</v>
      </c>
    </row>
    <row r="331" spans="1:17" x14ac:dyDescent="0.25">
      <c r="A331" s="4" t="s">
        <v>30</v>
      </c>
      <c r="B331" s="5" t="s">
        <v>38</v>
      </c>
      <c r="C331" t="s">
        <v>54</v>
      </c>
      <c r="D331" t="s">
        <v>31</v>
      </c>
      <c r="E331">
        <v>4</v>
      </c>
      <c r="F331" t="str">
        <f t="shared" si="5"/>
        <v>Average Per Ton1-in-10September Monthly System Peak Day50% Cycling4</v>
      </c>
      <c r="G331" s="5">
        <v>0.3566994</v>
      </c>
      <c r="H331" s="5">
        <v>0.3566994</v>
      </c>
      <c r="I331" s="5">
        <v>72.3797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>
        <v>3452</v>
      </c>
      <c r="P331" t="s">
        <v>59</v>
      </c>
      <c r="Q331" t="s">
        <v>60</v>
      </c>
    </row>
    <row r="332" spans="1:17" x14ac:dyDescent="0.25">
      <c r="A332" s="4" t="s">
        <v>28</v>
      </c>
      <c r="B332" s="5" t="s">
        <v>38</v>
      </c>
      <c r="C332" t="s">
        <v>54</v>
      </c>
      <c r="D332" t="s">
        <v>31</v>
      </c>
      <c r="E332">
        <v>4</v>
      </c>
      <c r="F332" t="str">
        <f t="shared" si="5"/>
        <v>Average Per Premise1-in-10September Monthly System Peak Day50% Cycling4</v>
      </c>
      <c r="G332" s="5">
        <v>3.0742799999999999</v>
      </c>
      <c r="H332" s="5">
        <v>3.0742799999999999</v>
      </c>
      <c r="I332" s="5">
        <v>72.3797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>
        <v>3452</v>
      </c>
      <c r="P332" t="s">
        <v>59</v>
      </c>
      <c r="Q332" t="s">
        <v>60</v>
      </c>
    </row>
    <row r="333" spans="1:17" x14ac:dyDescent="0.25">
      <c r="A333" s="4" t="s">
        <v>29</v>
      </c>
      <c r="B333" s="5" t="s">
        <v>38</v>
      </c>
      <c r="C333" t="s">
        <v>54</v>
      </c>
      <c r="D333" t="s">
        <v>31</v>
      </c>
      <c r="E333">
        <v>4</v>
      </c>
      <c r="F333" t="str">
        <f t="shared" si="5"/>
        <v>Average Per Device1-in-10September Monthly System Peak Day50% Cycling4</v>
      </c>
      <c r="G333" s="5">
        <v>1.383446</v>
      </c>
      <c r="H333" s="5">
        <v>1.383446</v>
      </c>
      <c r="I333" s="5">
        <v>72.3797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>
        <v>3452</v>
      </c>
      <c r="P333" t="s">
        <v>59</v>
      </c>
      <c r="Q333" t="s">
        <v>60</v>
      </c>
    </row>
    <row r="334" spans="1:17" x14ac:dyDescent="0.25">
      <c r="A334" s="4" t="s">
        <v>43</v>
      </c>
      <c r="B334" s="5" t="s">
        <v>38</v>
      </c>
      <c r="C334" t="s">
        <v>54</v>
      </c>
      <c r="D334" t="s">
        <v>31</v>
      </c>
      <c r="E334">
        <v>4</v>
      </c>
      <c r="F334" t="str">
        <f t="shared" si="5"/>
        <v>Aggregate1-in-10September Monthly System Peak Day50% Cycling4</v>
      </c>
      <c r="G334" s="5">
        <v>10.612410000000001</v>
      </c>
      <c r="H334" s="5">
        <v>10.612410000000001</v>
      </c>
      <c r="I334" s="5">
        <v>72.3797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>
        <v>3452</v>
      </c>
      <c r="P334" t="s">
        <v>59</v>
      </c>
      <c r="Q334" t="s">
        <v>60</v>
      </c>
    </row>
    <row r="335" spans="1:17" x14ac:dyDescent="0.25">
      <c r="A335" s="4" t="s">
        <v>30</v>
      </c>
      <c r="B335" s="5" t="s">
        <v>38</v>
      </c>
      <c r="C335" t="s">
        <v>54</v>
      </c>
      <c r="D335" t="s">
        <v>26</v>
      </c>
      <c r="E335">
        <v>4</v>
      </c>
      <c r="F335" t="str">
        <f t="shared" si="5"/>
        <v>Average Per Ton1-in-10September Monthly System Peak DayAll4</v>
      </c>
      <c r="G335" s="5">
        <v>0.36020350000000001</v>
      </c>
      <c r="H335" s="5">
        <v>0.36020350000000001</v>
      </c>
      <c r="I335" s="5">
        <v>72.353399999999993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>
        <v>4789</v>
      </c>
      <c r="P335" t="s">
        <v>59</v>
      </c>
      <c r="Q335" t="s">
        <v>60</v>
      </c>
    </row>
    <row r="336" spans="1:17" x14ac:dyDescent="0.25">
      <c r="A336" s="4" t="s">
        <v>28</v>
      </c>
      <c r="B336" s="5" t="s">
        <v>38</v>
      </c>
      <c r="C336" t="s">
        <v>54</v>
      </c>
      <c r="D336" t="s">
        <v>26</v>
      </c>
      <c r="E336">
        <v>4</v>
      </c>
      <c r="F336" t="str">
        <f t="shared" si="5"/>
        <v>Average Per Premise1-in-10September Monthly System Peak DayAll4</v>
      </c>
      <c r="G336" s="5">
        <v>3.3046880000000001</v>
      </c>
      <c r="H336" s="5">
        <v>3.3046890000000002</v>
      </c>
      <c r="I336" s="5">
        <v>72.353399999999993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>
        <v>4789</v>
      </c>
      <c r="P336" t="s">
        <v>59</v>
      </c>
      <c r="Q336" t="s">
        <v>60</v>
      </c>
    </row>
    <row r="337" spans="1:17" x14ac:dyDescent="0.25">
      <c r="A337" s="4" t="s">
        <v>29</v>
      </c>
      <c r="B337" s="5" t="s">
        <v>38</v>
      </c>
      <c r="C337" t="s">
        <v>54</v>
      </c>
      <c r="D337" t="s">
        <v>26</v>
      </c>
      <c r="E337">
        <v>4</v>
      </c>
      <c r="F337" t="str">
        <f t="shared" si="5"/>
        <v>Average Per Device1-in-10September Monthly System Peak DayAll4</v>
      </c>
      <c r="G337" s="5">
        <v>1.397823</v>
      </c>
      <c r="H337" s="5">
        <v>1.397823</v>
      </c>
      <c r="I337" s="5">
        <v>72.353399999999993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>
        <v>4789</v>
      </c>
      <c r="P337" t="s">
        <v>59</v>
      </c>
      <c r="Q337" t="s">
        <v>60</v>
      </c>
    </row>
    <row r="338" spans="1:17" x14ac:dyDescent="0.25">
      <c r="A338" s="4" t="s">
        <v>43</v>
      </c>
      <c r="B338" s="5" t="s">
        <v>38</v>
      </c>
      <c r="C338" t="s">
        <v>54</v>
      </c>
      <c r="D338" t="s">
        <v>26</v>
      </c>
      <c r="E338">
        <v>4</v>
      </c>
      <c r="F338" t="str">
        <f t="shared" si="5"/>
        <v>Aggregate1-in-10September Monthly System Peak DayAll4</v>
      </c>
      <c r="G338" s="5">
        <v>15.82615</v>
      </c>
      <c r="H338" s="5">
        <v>15.82615</v>
      </c>
      <c r="I338" s="5">
        <v>72.353399999999993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>
        <v>4789</v>
      </c>
      <c r="P338" t="s">
        <v>59</v>
      </c>
      <c r="Q338" t="s">
        <v>60</v>
      </c>
    </row>
    <row r="339" spans="1:17" x14ac:dyDescent="0.25">
      <c r="A339" s="4" t="s">
        <v>30</v>
      </c>
      <c r="B339" s="5" t="s">
        <v>38</v>
      </c>
      <c r="C339" t="s">
        <v>49</v>
      </c>
      <c r="D339" t="s">
        <v>48</v>
      </c>
      <c r="E339">
        <v>5</v>
      </c>
      <c r="F339" t="str">
        <f t="shared" si="5"/>
        <v>Average Per Ton1-in-10August Monthly System Peak Day30% Cycling5</v>
      </c>
      <c r="G339" s="5">
        <v>0.32892510000000003</v>
      </c>
      <c r="H339" s="5">
        <v>0.32892510000000003</v>
      </c>
      <c r="I339" s="5">
        <v>69.819599999999994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>
        <v>1337</v>
      </c>
      <c r="P339" t="s">
        <v>59</v>
      </c>
      <c r="Q339" t="s">
        <v>60</v>
      </c>
    </row>
    <row r="340" spans="1:17" x14ac:dyDescent="0.25">
      <c r="A340" s="4" t="s">
        <v>28</v>
      </c>
      <c r="B340" s="5" t="s">
        <v>38</v>
      </c>
      <c r="C340" t="s">
        <v>49</v>
      </c>
      <c r="D340" t="s">
        <v>48</v>
      </c>
      <c r="E340">
        <v>5</v>
      </c>
      <c r="F340" t="str">
        <f t="shared" si="5"/>
        <v>Average Per Premise1-in-10August Monthly System Peak Day30% Cycling5</v>
      </c>
      <c r="G340" s="5">
        <v>3.4897550000000002</v>
      </c>
      <c r="H340" s="5">
        <v>3.4897550000000002</v>
      </c>
      <c r="I340" s="5">
        <v>69.819599999999994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>
        <v>1337</v>
      </c>
      <c r="P340" t="s">
        <v>59</v>
      </c>
      <c r="Q340" t="s">
        <v>60</v>
      </c>
    </row>
    <row r="341" spans="1:17" x14ac:dyDescent="0.25">
      <c r="A341" s="4" t="s">
        <v>29</v>
      </c>
      <c r="B341" s="5" t="s">
        <v>38</v>
      </c>
      <c r="C341" t="s">
        <v>49</v>
      </c>
      <c r="D341" t="s">
        <v>48</v>
      </c>
      <c r="E341">
        <v>5</v>
      </c>
      <c r="F341" t="str">
        <f t="shared" si="5"/>
        <v>Average Per Device1-in-10August Monthly System Peak Day30% Cycling5</v>
      </c>
      <c r="G341" s="5">
        <v>1.277952</v>
      </c>
      <c r="H341" s="5">
        <v>1.277952</v>
      </c>
      <c r="I341" s="5">
        <v>69.819599999999994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>
        <v>1337</v>
      </c>
      <c r="P341" t="s">
        <v>59</v>
      </c>
      <c r="Q341" t="s">
        <v>60</v>
      </c>
    </row>
    <row r="342" spans="1:17" x14ac:dyDescent="0.25">
      <c r="A342" s="4" t="s">
        <v>43</v>
      </c>
      <c r="B342" s="5" t="s">
        <v>38</v>
      </c>
      <c r="C342" t="s">
        <v>49</v>
      </c>
      <c r="D342" t="s">
        <v>48</v>
      </c>
      <c r="E342">
        <v>5</v>
      </c>
      <c r="F342" t="str">
        <f t="shared" si="5"/>
        <v>Aggregate1-in-10August Monthly System Peak Day30% Cycling5</v>
      </c>
      <c r="G342" s="5">
        <v>4.6658020000000002</v>
      </c>
      <c r="H342" s="5">
        <v>4.6658020000000002</v>
      </c>
      <c r="I342" s="5">
        <v>69.819599999999994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>
        <v>1337</v>
      </c>
      <c r="P342" t="s">
        <v>59</v>
      </c>
      <c r="Q342" t="s">
        <v>60</v>
      </c>
    </row>
    <row r="343" spans="1:17" x14ac:dyDescent="0.25">
      <c r="A343" s="4" t="s">
        <v>30</v>
      </c>
      <c r="B343" s="5" t="s">
        <v>38</v>
      </c>
      <c r="C343" t="s">
        <v>49</v>
      </c>
      <c r="D343" t="s">
        <v>31</v>
      </c>
      <c r="E343">
        <v>5</v>
      </c>
      <c r="F343" t="str">
        <f t="shared" si="5"/>
        <v>Average Per Ton1-in-10August Monthly System Peak Day50% Cycling5</v>
      </c>
      <c r="G343" s="5">
        <v>0.34079690000000001</v>
      </c>
      <c r="H343" s="5">
        <v>0.34079690000000001</v>
      </c>
      <c r="I343" s="5">
        <v>70.006799999999998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>
        <v>3452</v>
      </c>
      <c r="P343" t="s">
        <v>59</v>
      </c>
      <c r="Q343" t="s">
        <v>60</v>
      </c>
    </row>
    <row r="344" spans="1:17" x14ac:dyDescent="0.25">
      <c r="A344" s="4" t="s">
        <v>28</v>
      </c>
      <c r="B344" s="5" t="s">
        <v>38</v>
      </c>
      <c r="C344" t="s">
        <v>49</v>
      </c>
      <c r="D344" t="s">
        <v>31</v>
      </c>
      <c r="E344">
        <v>5</v>
      </c>
      <c r="F344" t="str">
        <f t="shared" si="5"/>
        <v>Average Per Premise1-in-10August Monthly System Peak Day50% Cycling5</v>
      </c>
      <c r="G344" s="5">
        <v>2.9372220000000002</v>
      </c>
      <c r="H344" s="5">
        <v>2.9372220000000002</v>
      </c>
      <c r="I344" s="5">
        <v>70.006799999999998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>
        <v>3452</v>
      </c>
      <c r="P344" t="s">
        <v>59</v>
      </c>
      <c r="Q344" t="s">
        <v>60</v>
      </c>
    </row>
    <row r="345" spans="1:17" x14ac:dyDescent="0.25">
      <c r="A345" s="4" t="s">
        <v>29</v>
      </c>
      <c r="B345" s="5" t="s">
        <v>38</v>
      </c>
      <c r="C345" t="s">
        <v>49</v>
      </c>
      <c r="D345" t="s">
        <v>31</v>
      </c>
      <c r="E345">
        <v>5</v>
      </c>
      <c r="F345" t="str">
        <f t="shared" si="5"/>
        <v>Average Per Device1-in-10August Monthly System Peak Day50% Cycling5</v>
      </c>
      <c r="G345" s="5">
        <v>1.321769</v>
      </c>
      <c r="H345" s="5">
        <v>1.321769</v>
      </c>
      <c r="I345" s="5">
        <v>70.006799999999998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>
        <v>3452</v>
      </c>
      <c r="P345" t="s">
        <v>59</v>
      </c>
      <c r="Q345" t="s">
        <v>60</v>
      </c>
    </row>
    <row r="346" spans="1:17" x14ac:dyDescent="0.25">
      <c r="A346" s="4" t="s">
        <v>43</v>
      </c>
      <c r="B346" s="5" t="s">
        <v>38</v>
      </c>
      <c r="C346" t="s">
        <v>49</v>
      </c>
      <c r="D346" t="s">
        <v>31</v>
      </c>
      <c r="E346">
        <v>5</v>
      </c>
      <c r="F346" t="str">
        <f t="shared" si="5"/>
        <v>Aggregate1-in-10August Monthly System Peak Day50% Cycling5</v>
      </c>
      <c r="G346" s="5">
        <v>10.139290000000001</v>
      </c>
      <c r="H346" s="5">
        <v>10.139290000000001</v>
      </c>
      <c r="I346" s="5">
        <v>70.006799999999998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>
        <v>3452</v>
      </c>
      <c r="P346" t="s">
        <v>59</v>
      </c>
      <c r="Q346" t="s">
        <v>60</v>
      </c>
    </row>
    <row r="347" spans="1:17" x14ac:dyDescent="0.25">
      <c r="A347" s="4" t="s">
        <v>30</v>
      </c>
      <c r="B347" s="5" t="s">
        <v>38</v>
      </c>
      <c r="C347" t="s">
        <v>49</v>
      </c>
      <c r="D347" t="s">
        <v>26</v>
      </c>
      <c r="E347">
        <v>5</v>
      </c>
      <c r="F347" t="str">
        <f t="shared" si="5"/>
        <v>Average Per Ton1-in-10August Monthly System Peak DayAll5</v>
      </c>
      <c r="G347" s="5">
        <v>0.33748230000000001</v>
      </c>
      <c r="H347" s="5">
        <v>0.33748230000000001</v>
      </c>
      <c r="I347" s="5">
        <v>69.954499999999996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>
        <v>4789</v>
      </c>
      <c r="P347" t="s">
        <v>59</v>
      </c>
      <c r="Q347" t="s">
        <v>60</v>
      </c>
    </row>
    <row r="348" spans="1:17" x14ac:dyDescent="0.25">
      <c r="A348" s="4" t="s">
        <v>28</v>
      </c>
      <c r="B348" s="5" t="s">
        <v>38</v>
      </c>
      <c r="C348" t="s">
        <v>49</v>
      </c>
      <c r="D348" t="s">
        <v>26</v>
      </c>
      <c r="E348">
        <v>5</v>
      </c>
      <c r="F348" t="str">
        <f t="shared" si="5"/>
        <v>Average Per Premise1-in-10August Monthly System Peak DayAll5</v>
      </c>
      <c r="G348" s="5">
        <v>3.0962329999999998</v>
      </c>
      <c r="H348" s="5">
        <v>3.0962329999999998</v>
      </c>
      <c r="I348" s="5">
        <v>69.954499999999996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>
        <v>4789</v>
      </c>
      <c r="P348" t="s">
        <v>59</v>
      </c>
      <c r="Q348" t="s">
        <v>60</v>
      </c>
    </row>
    <row r="349" spans="1:17" x14ac:dyDescent="0.25">
      <c r="A349" s="4" t="s">
        <v>29</v>
      </c>
      <c r="B349" s="5" t="s">
        <v>38</v>
      </c>
      <c r="C349" t="s">
        <v>49</v>
      </c>
      <c r="D349" t="s">
        <v>26</v>
      </c>
      <c r="E349">
        <v>5</v>
      </c>
      <c r="F349" t="str">
        <f t="shared" si="5"/>
        <v>Average Per Device1-in-10August Monthly System Peak DayAll5</v>
      </c>
      <c r="G349" s="5">
        <v>1.30965</v>
      </c>
      <c r="H349" s="5">
        <v>1.30965</v>
      </c>
      <c r="I349" s="5">
        <v>69.954499999999996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>
        <v>4789</v>
      </c>
      <c r="P349" t="s">
        <v>59</v>
      </c>
      <c r="Q349" t="s">
        <v>60</v>
      </c>
    </row>
    <row r="350" spans="1:17" x14ac:dyDescent="0.25">
      <c r="A350" s="4" t="s">
        <v>43</v>
      </c>
      <c r="B350" s="5" t="s">
        <v>38</v>
      </c>
      <c r="C350" t="s">
        <v>49</v>
      </c>
      <c r="D350" t="s">
        <v>26</v>
      </c>
      <c r="E350">
        <v>5</v>
      </c>
      <c r="F350" t="str">
        <f t="shared" si="5"/>
        <v>Aggregate1-in-10August Monthly System Peak DayAll5</v>
      </c>
      <c r="G350" s="5">
        <v>14.827859999999999</v>
      </c>
      <c r="H350" s="5">
        <v>14.827859999999999</v>
      </c>
      <c r="I350" s="5">
        <v>69.954499999999996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>
        <v>4789</v>
      </c>
      <c r="P350" t="s">
        <v>59</v>
      </c>
      <c r="Q350" t="s">
        <v>60</v>
      </c>
    </row>
    <row r="351" spans="1:17" x14ac:dyDescent="0.25">
      <c r="A351" s="4" t="s">
        <v>30</v>
      </c>
      <c r="B351" s="5" t="s">
        <v>38</v>
      </c>
      <c r="C351" t="s">
        <v>37</v>
      </c>
      <c r="D351" t="s">
        <v>48</v>
      </c>
      <c r="E351">
        <v>5</v>
      </c>
      <c r="F351" t="str">
        <f t="shared" si="5"/>
        <v>Average Per Ton1-in-10August Typical Event Day30% Cycling5</v>
      </c>
      <c r="G351" s="5">
        <v>0.32342549999999998</v>
      </c>
      <c r="H351" s="5">
        <v>0.32342549999999998</v>
      </c>
      <c r="I351" s="5">
        <v>68.937899999999999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>
        <v>1337</v>
      </c>
      <c r="P351" t="s">
        <v>59</v>
      </c>
      <c r="Q351" t="s">
        <v>60</v>
      </c>
    </row>
    <row r="352" spans="1:17" x14ac:dyDescent="0.25">
      <c r="A352" s="4" t="s">
        <v>28</v>
      </c>
      <c r="B352" s="5" t="s">
        <v>38</v>
      </c>
      <c r="C352" t="s">
        <v>37</v>
      </c>
      <c r="D352" t="s">
        <v>48</v>
      </c>
      <c r="E352">
        <v>5</v>
      </c>
      <c r="F352" t="str">
        <f t="shared" si="5"/>
        <v>Average Per Premise1-in-10August Typical Event Day30% Cycling5</v>
      </c>
      <c r="G352" s="5">
        <v>3.4314070000000001</v>
      </c>
      <c r="H352" s="5">
        <v>3.4314070000000001</v>
      </c>
      <c r="I352" s="5">
        <v>68.937899999999999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>
        <v>1337</v>
      </c>
      <c r="P352" t="s">
        <v>59</v>
      </c>
      <c r="Q352" t="s">
        <v>60</v>
      </c>
    </row>
    <row r="353" spans="1:17" x14ac:dyDescent="0.25">
      <c r="A353" s="4" t="s">
        <v>29</v>
      </c>
      <c r="B353" s="5" t="s">
        <v>38</v>
      </c>
      <c r="C353" t="s">
        <v>37</v>
      </c>
      <c r="D353" t="s">
        <v>48</v>
      </c>
      <c r="E353">
        <v>5</v>
      </c>
      <c r="F353" t="str">
        <f t="shared" si="5"/>
        <v>Average Per Device1-in-10August Typical Event Day30% Cycling5</v>
      </c>
      <c r="G353" s="5">
        <v>1.2565850000000001</v>
      </c>
      <c r="H353" s="5">
        <v>1.2565850000000001</v>
      </c>
      <c r="I353" s="5">
        <v>68.937899999999999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>
        <v>1337</v>
      </c>
      <c r="P353" t="s">
        <v>59</v>
      </c>
      <c r="Q353" t="s">
        <v>60</v>
      </c>
    </row>
    <row r="354" spans="1:17" x14ac:dyDescent="0.25">
      <c r="A354" s="4" t="s">
        <v>43</v>
      </c>
      <c r="B354" s="5" t="s">
        <v>38</v>
      </c>
      <c r="C354" t="s">
        <v>37</v>
      </c>
      <c r="D354" t="s">
        <v>48</v>
      </c>
      <c r="E354">
        <v>5</v>
      </c>
      <c r="F354" t="str">
        <f t="shared" si="5"/>
        <v>Aggregate1-in-10August Typical Event Day30% Cycling5</v>
      </c>
      <c r="G354" s="5">
        <v>4.5877910000000002</v>
      </c>
      <c r="H354" s="5">
        <v>4.5877910000000002</v>
      </c>
      <c r="I354" s="5">
        <v>68.937899999999999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>
        <v>1337</v>
      </c>
      <c r="P354" t="s">
        <v>59</v>
      </c>
      <c r="Q354" t="s">
        <v>60</v>
      </c>
    </row>
    <row r="355" spans="1:17" x14ac:dyDescent="0.25">
      <c r="A355" s="4" t="s">
        <v>30</v>
      </c>
      <c r="B355" s="5" t="s">
        <v>38</v>
      </c>
      <c r="C355" t="s">
        <v>37</v>
      </c>
      <c r="D355" t="s">
        <v>31</v>
      </c>
      <c r="E355">
        <v>5</v>
      </c>
      <c r="F355" t="str">
        <f t="shared" si="5"/>
        <v>Average Per Ton1-in-10August Typical Event Day50% Cycling5</v>
      </c>
      <c r="G355" s="5">
        <v>0.33820109999999998</v>
      </c>
      <c r="H355" s="5">
        <v>0.33820109999999998</v>
      </c>
      <c r="I355" s="5">
        <v>69.123000000000005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>
        <v>3452</v>
      </c>
      <c r="P355" t="s">
        <v>59</v>
      </c>
      <c r="Q355" t="s">
        <v>60</v>
      </c>
    </row>
    <row r="356" spans="1:17" x14ac:dyDescent="0.25">
      <c r="A356" s="4" t="s">
        <v>28</v>
      </c>
      <c r="B356" s="5" t="s">
        <v>38</v>
      </c>
      <c r="C356" t="s">
        <v>37</v>
      </c>
      <c r="D356" t="s">
        <v>31</v>
      </c>
      <c r="E356">
        <v>5</v>
      </c>
      <c r="F356" t="str">
        <f t="shared" si="5"/>
        <v>Average Per Premise1-in-10August Typical Event Day50% Cycling5</v>
      </c>
      <c r="G356" s="5">
        <v>2.9148489999999998</v>
      </c>
      <c r="H356" s="5">
        <v>2.9148489999999998</v>
      </c>
      <c r="I356" s="5">
        <v>69.123000000000005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>
        <v>3452</v>
      </c>
      <c r="P356" t="s">
        <v>59</v>
      </c>
      <c r="Q356" t="s">
        <v>60</v>
      </c>
    </row>
    <row r="357" spans="1:17" x14ac:dyDescent="0.25">
      <c r="A357" s="4" t="s">
        <v>29</v>
      </c>
      <c r="B357" s="5" t="s">
        <v>38</v>
      </c>
      <c r="C357" t="s">
        <v>37</v>
      </c>
      <c r="D357" t="s">
        <v>31</v>
      </c>
      <c r="E357">
        <v>5</v>
      </c>
      <c r="F357" t="str">
        <f t="shared" si="5"/>
        <v>Average Per Device1-in-10August Typical Event Day50% Cycling5</v>
      </c>
      <c r="G357" s="5">
        <v>1.311701</v>
      </c>
      <c r="H357" s="5">
        <v>1.311701</v>
      </c>
      <c r="I357" s="5">
        <v>69.123000000000005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>
        <v>3452</v>
      </c>
      <c r="P357" t="s">
        <v>59</v>
      </c>
      <c r="Q357" t="s">
        <v>60</v>
      </c>
    </row>
    <row r="358" spans="1:17" x14ac:dyDescent="0.25">
      <c r="A358" s="4" t="s">
        <v>43</v>
      </c>
      <c r="B358" s="5" t="s">
        <v>38</v>
      </c>
      <c r="C358" t="s">
        <v>37</v>
      </c>
      <c r="D358" t="s">
        <v>31</v>
      </c>
      <c r="E358">
        <v>5</v>
      </c>
      <c r="F358" t="str">
        <f t="shared" si="5"/>
        <v>Aggregate1-in-10August Typical Event Day50% Cycling5</v>
      </c>
      <c r="G358" s="5">
        <v>10.062060000000001</v>
      </c>
      <c r="H358" s="5">
        <v>10.062060000000001</v>
      </c>
      <c r="I358" s="5">
        <v>69.123000000000005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>
        <v>3452</v>
      </c>
      <c r="P358" t="s">
        <v>59</v>
      </c>
      <c r="Q358" t="s">
        <v>60</v>
      </c>
    </row>
    <row r="359" spans="1:17" x14ac:dyDescent="0.25">
      <c r="A359" s="4" t="s">
        <v>30</v>
      </c>
      <c r="B359" s="5" t="s">
        <v>38</v>
      </c>
      <c r="C359" t="s">
        <v>37</v>
      </c>
      <c r="D359" t="s">
        <v>26</v>
      </c>
      <c r="E359">
        <v>5</v>
      </c>
      <c r="F359" t="str">
        <f t="shared" si="5"/>
        <v>Average Per Ton1-in-10August Typical Event DayAll5</v>
      </c>
      <c r="G359" s="5">
        <v>0.33407579999999998</v>
      </c>
      <c r="H359" s="5">
        <v>0.33407579999999998</v>
      </c>
      <c r="I359" s="5">
        <v>69.071299999999994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>
        <v>4789</v>
      </c>
      <c r="P359" t="s">
        <v>59</v>
      </c>
      <c r="Q359" t="s">
        <v>60</v>
      </c>
    </row>
    <row r="360" spans="1:17" x14ac:dyDescent="0.25">
      <c r="A360" s="4" t="s">
        <v>28</v>
      </c>
      <c r="B360" s="5" t="s">
        <v>38</v>
      </c>
      <c r="C360" t="s">
        <v>37</v>
      </c>
      <c r="D360" t="s">
        <v>26</v>
      </c>
      <c r="E360">
        <v>5</v>
      </c>
      <c r="F360" t="str">
        <f t="shared" si="5"/>
        <v>Average Per Premise1-in-10August Typical Event DayAll5</v>
      </c>
      <c r="G360" s="5">
        <v>3.0649799999999998</v>
      </c>
      <c r="H360" s="5">
        <v>3.0649799999999998</v>
      </c>
      <c r="I360" s="5">
        <v>69.071299999999994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>
        <v>4789</v>
      </c>
      <c r="P360" t="s">
        <v>59</v>
      </c>
      <c r="Q360" t="s">
        <v>60</v>
      </c>
    </row>
    <row r="361" spans="1:17" x14ac:dyDescent="0.25">
      <c r="A361" s="4" t="s">
        <v>29</v>
      </c>
      <c r="B361" s="5" t="s">
        <v>38</v>
      </c>
      <c r="C361" t="s">
        <v>37</v>
      </c>
      <c r="D361" t="s">
        <v>26</v>
      </c>
      <c r="E361">
        <v>5</v>
      </c>
      <c r="F361" t="str">
        <f t="shared" si="5"/>
        <v>Average Per Device1-in-10August Typical Event DayAll5</v>
      </c>
      <c r="G361" s="5">
        <v>1.2964310000000001</v>
      </c>
      <c r="H361" s="5">
        <v>1.2964310000000001</v>
      </c>
      <c r="I361" s="5">
        <v>69.071299999999994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>
        <v>4789</v>
      </c>
      <c r="P361" t="s">
        <v>59</v>
      </c>
      <c r="Q361" t="s">
        <v>60</v>
      </c>
    </row>
    <row r="362" spans="1:17" x14ac:dyDescent="0.25">
      <c r="A362" s="4" t="s">
        <v>43</v>
      </c>
      <c r="B362" s="5" t="s">
        <v>38</v>
      </c>
      <c r="C362" t="s">
        <v>37</v>
      </c>
      <c r="D362" t="s">
        <v>26</v>
      </c>
      <c r="E362">
        <v>5</v>
      </c>
      <c r="F362" t="str">
        <f t="shared" si="5"/>
        <v>Aggregate1-in-10August Typical Event DayAll5</v>
      </c>
      <c r="G362" s="5">
        <v>14.678190000000001</v>
      </c>
      <c r="H362" s="5">
        <v>14.678190000000001</v>
      </c>
      <c r="I362" s="5">
        <v>69.071299999999994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>
        <v>4789</v>
      </c>
      <c r="P362" t="s">
        <v>59</v>
      </c>
      <c r="Q362" t="s">
        <v>60</v>
      </c>
    </row>
    <row r="363" spans="1:17" x14ac:dyDescent="0.25">
      <c r="A363" s="4" t="s">
        <v>30</v>
      </c>
      <c r="B363" s="5" t="s">
        <v>38</v>
      </c>
      <c r="C363" t="s">
        <v>50</v>
      </c>
      <c r="D363" t="s">
        <v>48</v>
      </c>
      <c r="E363">
        <v>5</v>
      </c>
      <c r="F363" t="str">
        <f t="shared" si="5"/>
        <v>Average Per Ton1-in-10July Monthly System Peak Day30% Cycling5</v>
      </c>
      <c r="G363" s="5">
        <v>0.29795090000000002</v>
      </c>
      <c r="H363" s="5">
        <v>0.29795090000000002</v>
      </c>
      <c r="I363" s="5">
        <v>68.487200000000001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>
        <v>1337</v>
      </c>
      <c r="P363" t="s">
        <v>59</v>
      </c>
      <c r="Q363" t="s">
        <v>60</v>
      </c>
    </row>
    <row r="364" spans="1:17" x14ac:dyDescent="0.25">
      <c r="A364" s="4" t="s">
        <v>28</v>
      </c>
      <c r="B364" s="5" t="s">
        <v>38</v>
      </c>
      <c r="C364" t="s">
        <v>50</v>
      </c>
      <c r="D364" t="s">
        <v>48</v>
      </c>
      <c r="E364">
        <v>5</v>
      </c>
      <c r="F364" t="str">
        <f t="shared" si="5"/>
        <v>Average Per Premise1-in-10July Monthly System Peak Day30% Cycling5</v>
      </c>
      <c r="G364" s="5">
        <v>3.1611319999999998</v>
      </c>
      <c r="H364" s="5">
        <v>3.1611319999999998</v>
      </c>
      <c r="I364" s="5">
        <v>68.487200000000001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>
        <v>1337</v>
      </c>
      <c r="P364" t="s">
        <v>59</v>
      </c>
      <c r="Q364" t="s">
        <v>60</v>
      </c>
    </row>
    <row r="365" spans="1:17" x14ac:dyDescent="0.25">
      <c r="A365" s="4" t="s">
        <v>29</v>
      </c>
      <c r="B365" s="5" t="s">
        <v>38</v>
      </c>
      <c r="C365" t="s">
        <v>50</v>
      </c>
      <c r="D365" t="s">
        <v>48</v>
      </c>
      <c r="E365">
        <v>5</v>
      </c>
      <c r="F365" t="str">
        <f t="shared" si="5"/>
        <v>Average Per Device1-in-10July Monthly System Peak Day30% Cycling5</v>
      </c>
      <c r="G365" s="5">
        <v>1.15761</v>
      </c>
      <c r="H365" s="5">
        <v>1.15761</v>
      </c>
      <c r="I365" s="5">
        <v>68.487200000000001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>
        <v>1337</v>
      </c>
      <c r="P365" t="s">
        <v>59</v>
      </c>
      <c r="Q365" t="s">
        <v>60</v>
      </c>
    </row>
    <row r="366" spans="1:17" x14ac:dyDescent="0.25">
      <c r="A366" s="4" t="s">
        <v>43</v>
      </c>
      <c r="B366" s="5" t="s">
        <v>38</v>
      </c>
      <c r="C366" t="s">
        <v>50</v>
      </c>
      <c r="D366" t="s">
        <v>48</v>
      </c>
      <c r="E366">
        <v>5</v>
      </c>
      <c r="F366" t="str">
        <f t="shared" si="5"/>
        <v>Aggregate1-in-10July Monthly System Peak Day30% Cycling5</v>
      </c>
      <c r="G366" s="5">
        <v>4.2264340000000002</v>
      </c>
      <c r="H366" s="5">
        <v>4.2264340000000002</v>
      </c>
      <c r="I366" s="5">
        <v>68.487200000000001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>
        <v>1337</v>
      </c>
      <c r="P366" t="s">
        <v>59</v>
      </c>
      <c r="Q366" t="s">
        <v>60</v>
      </c>
    </row>
    <row r="367" spans="1:17" x14ac:dyDescent="0.25">
      <c r="A367" s="4" t="s">
        <v>30</v>
      </c>
      <c r="B367" s="5" t="s">
        <v>38</v>
      </c>
      <c r="C367" t="s">
        <v>50</v>
      </c>
      <c r="D367" t="s">
        <v>31</v>
      </c>
      <c r="E367">
        <v>5</v>
      </c>
      <c r="F367" t="str">
        <f t="shared" si="5"/>
        <v>Average Per Ton1-in-10July Monthly System Peak Day50% Cycling5</v>
      </c>
      <c r="G367" s="5">
        <v>0.327233</v>
      </c>
      <c r="H367" s="5">
        <v>0.327233</v>
      </c>
      <c r="I367" s="5">
        <v>68.729600000000005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>
        <v>3452</v>
      </c>
      <c r="P367" t="s">
        <v>59</v>
      </c>
      <c r="Q367" t="s">
        <v>60</v>
      </c>
    </row>
    <row r="368" spans="1:17" x14ac:dyDescent="0.25">
      <c r="A368" s="4" t="s">
        <v>28</v>
      </c>
      <c r="B368" s="5" t="s">
        <v>38</v>
      </c>
      <c r="C368" t="s">
        <v>50</v>
      </c>
      <c r="D368" t="s">
        <v>31</v>
      </c>
      <c r="E368">
        <v>5</v>
      </c>
      <c r="F368" t="str">
        <f t="shared" si="5"/>
        <v>Average Per Premise1-in-10July Monthly System Peak Day50% Cycling5</v>
      </c>
      <c r="G368" s="5">
        <v>2.8203179999999999</v>
      </c>
      <c r="H368" s="5">
        <v>2.8203179999999999</v>
      </c>
      <c r="I368" s="5">
        <v>68.729600000000005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>
        <v>3452</v>
      </c>
      <c r="P368" t="s">
        <v>59</v>
      </c>
      <c r="Q368" t="s">
        <v>60</v>
      </c>
    </row>
    <row r="369" spans="1:17" x14ac:dyDescent="0.25">
      <c r="A369" s="4" t="s">
        <v>29</v>
      </c>
      <c r="B369" s="5" t="s">
        <v>38</v>
      </c>
      <c r="C369" t="s">
        <v>50</v>
      </c>
      <c r="D369" t="s">
        <v>31</v>
      </c>
      <c r="E369">
        <v>5</v>
      </c>
      <c r="F369" t="str">
        <f t="shared" si="5"/>
        <v>Average Per Device1-in-10July Monthly System Peak Day50% Cycling5</v>
      </c>
      <c r="G369" s="5">
        <v>1.269161</v>
      </c>
      <c r="H369" s="5">
        <v>1.269161</v>
      </c>
      <c r="I369" s="5">
        <v>68.729600000000005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>
        <v>3452</v>
      </c>
      <c r="P369" t="s">
        <v>59</v>
      </c>
      <c r="Q369" t="s">
        <v>60</v>
      </c>
    </row>
    <row r="370" spans="1:17" x14ac:dyDescent="0.25">
      <c r="A370" s="4" t="s">
        <v>43</v>
      </c>
      <c r="B370" s="5" t="s">
        <v>38</v>
      </c>
      <c r="C370" t="s">
        <v>50</v>
      </c>
      <c r="D370" t="s">
        <v>31</v>
      </c>
      <c r="E370">
        <v>5</v>
      </c>
      <c r="F370" t="str">
        <f t="shared" si="5"/>
        <v>Aggregate1-in-10July Monthly System Peak Day50% Cycling5</v>
      </c>
      <c r="G370" s="5">
        <v>9.7357379999999996</v>
      </c>
      <c r="H370" s="5">
        <v>9.7357379999999996</v>
      </c>
      <c r="I370" s="5">
        <v>68.729600000000005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>
        <v>3452</v>
      </c>
      <c r="P370" t="s">
        <v>59</v>
      </c>
      <c r="Q370" t="s">
        <v>60</v>
      </c>
    </row>
    <row r="371" spans="1:17" x14ac:dyDescent="0.25">
      <c r="A371" s="4" t="s">
        <v>30</v>
      </c>
      <c r="B371" s="5" t="s">
        <v>38</v>
      </c>
      <c r="C371" t="s">
        <v>50</v>
      </c>
      <c r="D371" t="s">
        <v>26</v>
      </c>
      <c r="E371">
        <v>5</v>
      </c>
      <c r="F371" t="str">
        <f t="shared" si="5"/>
        <v>Average Per Ton1-in-10July Monthly System Peak DayAll5</v>
      </c>
      <c r="G371" s="5">
        <v>0.31905739999999999</v>
      </c>
      <c r="H371" s="5">
        <v>0.31905739999999999</v>
      </c>
      <c r="I371" s="5">
        <v>68.661900000000003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>
        <v>4789</v>
      </c>
      <c r="P371" t="s">
        <v>59</v>
      </c>
      <c r="Q371" t="s">
        <v>60</v>
      </c>
    </row>
    <row r="372" spans="1:17" x14ac:dyDescent="0.25">
      <c r="A372" s="4" t="s">
        <v>28</v>
      </c>
      <c r="B372" s="5" t="s">
        <v>38</v>
      </c>
      <c r="C372" t="s">
        <v>50</v>
      </c>
      <c r="D372" t="s">
        <v>26</v>
      </c>
      <c r="E372">
        <v>5</v>
      </c>
      <c r="F372" t="str">
        <f t="shared" si="5"/>
        <v>Average Per Premise1-in-10July Monthly System Peak DayAll5</v>
      </c>
      <c r="G372" s="5">
        <v>2.9271940000000001</v>
      </c>
      <c r="H372" s="5">
        <v>2.9271940000000001</v>
      </c>
      <c r="I372" s="5">
        <v>68.661900000000003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>
        <v>4789</v>
      </c>
      <c r="P372" t="s">
        <v>59</v>
      </c>
      <c r="Q372" t="s">
        <v>60</v>
      </c>
    </row>
    <row r="373" spans="1:17" x14ac:dyDescent="0.25">
      <c r="A373" s="4" t="s">
        <v>29</v>
      </c>
      <c r="B373" s="5" t="s">
        <v>38</v>
      </c>
      <c r="C373" t="s">
        <v>50</v>
      </c>
      <c r="D373" t="s">
        <v>26</v>
      </c>
      <c r="E373">
        <v>5</v>
      </c>
      <c r="F373" t="str">
        <f t="shared" si="5"/>
        <v>Average Per Device1-in-10July Monthly System Peak DayAll5</v>
      </c>
      <c r="G373" s="5">
        <v>1.2381500000000001</v>
      </c>
      <c r="H373" s="5">
        <v>1.2381500000000001</v>
      </c>
      <c r="I373" s="5">
        <v>68.661900000000003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>
        <v>4789</v>
      </c>
      <c r="P373" t="s">
        <v>59</v>
      </c>
      <c r="Q373" t="s">
        <v>60</v>
      </c>
    </row>
    <row r="374" spans="1:17" x14ac:dyDescent="0.25">
      <c r="A374" s="4" t="s">
        <v>43</v>
      </c>
      <c r="B374" s="5" t="s">
        <v>38</v>
      </c>
      <c r="C374" t="s">
        <v>50</v>
      </c>
      <c r="D374" t="s">
        <v>26</v>
      </c>
      <c r="E374">
        <v>5</v>
      </c>
      <c r="F374" t="str">
        <f t="shared" si="5"/>
        <v>Aggregate1-in-10July Monthly System Peak DayAll5</v>
      </c>
      <c r="G374" s="5">
        <v>14.018330000000001</v>
      </c>
      <c r="H374" s="5">
        <v>14.018330000000001</v>
      </c>
      <c r="I374" s="5">
        <v>68.661900000000003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>
        <v>4789</v>
      </c>
      <c r="P374" t="s">
        <v>59</v>
      </c>
      <c r="Q374" t="s">
        <v>60</v>
      </c>
    </row>
    <row r="375" spans="1:17" x14ac:dyDescent="0.25">
      <c r="A375" s="4" t="s">
        <v>30</v>
      </c>
      <c r="B375" s="5" t="s">
        <v>38</v>
      </c>
      <c r="C375" t="s">
        <v>51</v>
      </c>
      <c r="D375" t="s">
        <v>48</v>
      </c>
      <c r="E375">
        <v>5</v>
      </c>
      <c r="F375" t="str">
        <f t="shared" si="5"/>
        <v>Average Per Ton1-in-10June Monthly System Peak Day30% Cycling5</v>
      </c>
      <c r="G375" s="5">
        <v>0.29096759999999999</v>
      </c>
      <c r="H375" s="5">
        <v>0.29096759999999999</v>
      </c>
      <c r="I375" s="5">
        <v>64.790099999999995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>
        <v>1337</v>
      </c>
      <c r="P375" t="s">
        <v>59</v>
      </c>
      <c r="Q375" t="s">
        <v>60</v>
      </c>
    </row>
    <row r="376" spans="1:17" x14ac:dyDescent="0.25">
      <c r="A376" s="4" t="s">
        <v>28</v>
      </c>
      <c r="B376" s="5" t="s">
        <v>38</v>
      </c>
      <c r="C376" t="s">
        <v>51</v>
      </c>
      <c r="D376" t="s">
        <v>48</v>
      </c>
      <c r="E376">
        <v>5</v>
      </c>
      <c r="F376" t="str">
        <f t="shared" si="5"/>
        <v>Average Per Premise1-in-10June Monthly System Peak Day30% Cycling5</v>
      </c>
      <c r="G376" s="5">
        <v>3.0870419999999998</v>
      </c>
      <c r="H376" s="5">
        <v>3.0870419999999998</v>
      </c>
      <c r="I376" s="5">
        <v>64.790099999999995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>
        <v>1337</v>
      </c>
      <c r="P376" t="s">
        <v>59</v>
      </c>
      <c r="Q376" t="s">
        <v>60</v>
      </c>
    </row>
    <row r="377" spans="1:17" x14ac:dyDescent="0.25">
      <c r="A377" s="4" t="s">
        <v>29</v>
      </c>
      <c r="B377" s="5" t="s">
        <v>38</v>
      </c>
      <c r="C377" t="s">
        <v>51</v>
      </c>
      <c r="D377" t="s">
        <v>48</v>
      </c>
      <c r="E377">
        <v>5</v>
      </c>
      <c r="F377" t="str">
        <f t="shared" si="5"/>
        <v>Average Per Device1-in-10June Monthly System Peak Day30% Cycling5</v>
      </c>
      <c r="G377" s="5">
        <v>1.1304780000000001</v>
      </c>
      <c r="H377" s="5">
        <v>1.1304780000000001</v>
      </c>
      <c r="I377" s="5">
        <v>64.790099999999995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>
        <v>1337</v>
      </c>
      <c r="P377" t="s">
        <v>59</v>
      </c>
      <c r="Q377" t="s">
        <v>60</v>
      </c>
    </row>
    <row r="378" spans="1:17" x14ac:dyDescent="0.25">
      <c r="A378" s="4" t="s">
        <v>43</v>
      </c>
      <c r="B378" s="5" t="s">
        <v>38</v>
      </c>
      <c r="C378" t="s">
        <v>51</v>
      </c>
      <c r="D378" t="s">
        <v>48</v>
      </c>
      <c r="E378">
        <v>5</v>
      </c>
      <c r="F378" t="str">
        <f t="shared" si="5"/>
        <v>Aggregate1-in-10June Monthly System Peak Day30% Cycling5</v>
      </c>
      <c r="G378" s="5">
        <v>4.1273749999999998</v>
      </c>
      <c r="H378" s="5">
        <v>4.1273749999999998</v>
      </c>
      <c r="I378" s="5">
        <v>64.790099999999995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>
        <v>1337</v>
      </c>
      <c r="P378" t="s">
        <v>59</v>
      </c>
      <c r="Q378" t="s">
        <v>60</v>
      </c>
    </row>
    <row r="379" spans="1:17" x14ac:dyDescent="0.25">
      <c r="A379" s="4" t="s">
        <v>30</v>
      </c>
      <c r="B379" s="5" t="s">
        <v>38</v>
      </c>
      <c r="C379" t="s">
        <v>51</v>
      </c>
      <c r="D379" t="s">
        <v>31</v>
      </c>
      <c r="E379">
        <v>5</v>
      </c>
      <c r="F379" t="str">
        <f t="shared" si="5"/>
        <v>Average Per Ton1-in-10June Monthly System Peak Day50% Cycling5</v>
      </c>
      <c r="G379" s="5">
        <v>0.32418580000000002</v>
      </c>
      <c r="H379" s="5">
        <v>0.32418580000000002</v>
      </c>
      <c r="I379" s="5">
        <v>65.132000000000005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>
        <v>3452</v>
      </c>
      <c r="P379" t="s">
        <v>59</v>
      </c>
      <c r="Q379" t="s">
        <v>60</v>
      </c>
    </row>
    <row r="380" spans="1:17" x14ac:dyDescent="0.25">
      <c r="A380" s="4" t="s">
        <v>28</v>
      </c>
      <c r="B380" s="5" t="s">
        <v>38</v>
      </c>
      <c r="C380" t="s">
        <v>51</v>
      </c>
      <c r="D380" t="s">
        <v>31</v>
      </c>
      <c r="E380">
        <v>5</v>
      </c>
      <c r="F380" t="str">
        <f t="shared" si="5"/>
        <v>Average Per Premise1-in-10June Monthly System Peak Day50% Cycling5</v>
      </c>
      <c r="G380" s="5">
        <v>2.7940559999999999</v>
      </c>
      <c r="H380" s="5">
        <v>2.7940559999999999</v>
      </c>
      <c r="I380" s="5">
        <v>65.132000000000005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>
        <v>3452</v>
      </c>
      <c r="P380" t="s">
        <v>59</v>
      </c>
      <c r="Q380" t="s">
        <v>60</v>
      </c>
    </row>
    <row r="381" spans="1:17" x14ac:dyDescent="0.25">
      <c r="A381" s="4" t="s">
        <v>29</v>
      </c>
      <c r="B381" s="5" t="s">
        <v>38</v>
      </c>
      <c r="C381" t="s">
        <v>51</v>
      </c>
      <c r="D381" t="s">
        <v>31</v>
      </c>
      <c r="E381">
        <v>5</v>
      </c>
      <c r="F381" t="str">
        <f t="shared" si="5"/>
        <v>Average Per Device1-in-10June Monthly System Peak Day50% Cycling5</v>
      </c>
      <c r="G381" s="5">
        <v>1.2573430000000001</v>
      </c>
      <c r="H381" s="5">
        <v>1.2573430000000001</v>
      </c>
      <c r="I381" s="5">
        <v>65.132000000000005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>
        <v>3452</v>
      </c>
      <c r="P381" t="s">
        <v>59</v>
      </c>
      <c r="Q381" t="s">
        <v>60</v>
      </c>
    </row>
    <row r="382" spans="1:17" x14ac:dyDescent="0.25">
      <c r="A382" s="4" t="s">
        <v>43</v>
      </c>
      <c r="B382" s="5" t="s">
        <v>38</v>
      </c>
      <c r="C382" t="s">
        <v>51</v>
      </c>
      <c r="D382" t="s">
        <v>31</v>
      </c>
      <c r="E382">
        <v>5</v>
      </c>
      <c r="F382" t="str">
        <f t="shared" si="5"/>
        <v>Aggregate1-in-10June Monthly System Peak Day50% Cycling5</v>
      </c>
      <c r="G382" s="5">
        <v>9.6450800000000001</v>
      </c>
      <c r="H382" s="5">
        <v>9.6450800000000001</v>
      </c>
      <c r="I382" s="5">
        <v>65.132000000000005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>
        <v>3452</v>
      </c>
      <c r="P382" t="s">
        <v>59</v>
      </c>
      <c r="Q382" t="s">
        <v>60</v>
      </c>
    </row>
    <row r="383" spans="1:17" x14ac:dyDescent="0.25">
      <c r="A383" s="4" t="s">
        <v>30</v>
      </c>
      <c r="B383" s="5" t="s">
        <v>38</v>
      </c>
      <c r="C383" t="s">
        <v>51</v>
      </c>
      <c r="D383" t="s">
        <v>26</v>
      </c>
      <c r="E383">
        <v>5</v>
      </c>
      <c r="F383" t="str">
        <f t="shared" si="5"/>
        <v>Average Per Ton1-in-10June Monthly System Peak DayAll5</v>
      </c>
      <c r="G383" s="5">
        <v>0.31491130000000001</v>
      </c>
      <c r="H383" s="5">
        <v>0.31491130000000001</v>
      </c>
      <c r="I383" s="5">
        <v>65.036500000000004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>
        <v>4789</v>
      </c>
      <c r="P383" t="s">
        <v>59</v>
      </c>
      <c r="Q383" t="s">
        <v>60</v>
      </c>
    </row>
    <row r="384" spans="1:17" x14ac:dyDescent="0.25">
      <c r="A384" s="4" t="s">
        <v>28</v>
      </c>
      <c r="B384" s="5" t="s">
        <v>38</v>
      </c>
      <c r="C384" t="s">
        <v>51</v>
      </c>
      <c r="D384" t="s">
        <v>26</v>
      </c>
      <c r="E384">
        <v>5</v>
      </c>
      <c r="F384" t="str">
        <f t="shared" si="5"/>
        <v>Average Per Premise1-in-10June Monthly System Peak DayAll5</v>
      </c>
      <c r="G384" s="5">
        <v>2.8891550000000001</v>
      </c>
      <c r="H384" s="5">
        <v>2.8891550000000001</v>
      </c>
      <c r="I384" s="5">
        <v>65.036500000000004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>
        <v>4789</v>
      </c>
      <c r="P384" t="s">
        <v>59</v>
      </c>
      <c r="Q384" t="s">
        <v>60</v>
      </c>
    </row>
    <row r="385" spans="1:17" x14ac:dyDescent="0.25">
      <c r="A385" s="4" t="s">
        <v>29</v>
      </c>
      <c r="B385" s="5" t="s">
        <v>38</v>
      </c>
      <c r="C385" t="s">
        <v>51</v>
      </c>
      <c r="D385" t="s">
        <v>26</v>
      </c>
      <c r="E385">
        <v>5</v>
      </c>
      <c r="F385" t="str">
        <f t="shared" si="5"/>
        <v>Average Per Device1-in-10June Monthly System Peak DayAll5</v>
      </c>
      <c r="G385" s="5">
        <v>1.2220599999999999</v>
      </c>
      <c r="H385" s="5">
        <v>1.2220599999999999</v>
      </c>
      <c r="I385" s="5">
        <v>65.036500000000004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>
        <v>4789</v>
      </c>
      <c r="P385" t="s">
        <v>59</v>
      </c>
      <c r="Q385" t="s">
        <v>60</v>
      </c>
    </row>
    <row r="386" spans="1:17" x14ac:dyDescent="0.25">
      <c r="A386" s="4" t="s">
        <v>43</v>
      </c>
      <c r="B386" s="5" t="s">
        <v>38</v>
      </c>
      <c r="C386" t="s">
        <v>51</v>
      </c>
      <c r="D386" t="s">
        <v>26</v>
      </c>
      <c r="E386">
        <v>5</v>
      </c>
      <c r="F386" t="str">
        <f t="shared" si="5"/>
        <v>Aggregate1-in-10June Monthly System Peak DayAll5</v>
      </c>
      <c r="G386" s="5">
        <v>13.83616</v>
      </c>
      <c r="H386" s="5">
        <v>13.83616</v>
      </c>
      <c r="I386" s="5">
        <v>65.036500000000004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>
        <v>4789</v>
      </c>
      <c r="P386" t="s">
        <v>59</v>
      </c>
      <c r="Q386" t="s">
        <v>60</v>
      </c>
    </row>
    <row r="387" spans="1:17" x14ac:dyDescent="0.25">
      <c r="A387" s="4" t="s">
        <v>30</v>
      </c>
      <c r="B387" s="5" t="s">
        <v>38</v>
      </c>
      <c r="C387" t="s">
        <v>52</v>
      </c>
      <c r="D387" t="s">
        <v>48</v>
      </c>
      <c r="E387">
        <v>5</v>
      </c>
      <c r="F387" t="str">
        <f t="shared" ref="F387:F450" si="6">CONCATENATE(A387,B387,C387,D387,E387)</f>
        <v>Average Per Ton1-in-10May Monthly System Peak Day30% Cycling5</v>
      </c>
      <c r="G387" s="5">
        <v>0.2911666</v>
      </c>
      <c r="H387" s="5">
        <v>0.2911666</v>
      </c>
      <c r="I387" s="5">
        <v>63.5715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>
        <v>1337</v>
      </c>
      <c r="P387" t="s">
        <v>59</v>
      </c>
      <c r="Q387" t="s">
        <v>60</v>
      </c>
    </row>
    <row r="388" spans="1:17" x14ac:dyDescent="0.25">
      <c r="A388" s="4" t="s">
        <v>28</v>
      </c>
      <c r="B388" s="5" t="s">
        <v>38</v>
      </c>
      <c r="C388" t="s">
        <v>52</v>
      </c>
      <c r="D388" t="s">
        <v>48</v>
      </c>
      <c r="E388">
        <v>5</v>
      </c>
      <c r="F388" t="str">
        <f t="shared" si="6"/>
        <v>Average Per Premise1-in-10May Monthly System Peak Day30% Cycling5</v>
      </c>
      <c r="G388" s="5">
        <v>3.089153</v>
      </c>
      <c r="H388" s="5">
        <v>3.089153</v>
      </c>
      <c r="I388" s="5">
        <v>63.5715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>
        <v>1337</v>
      </c>
      <c r="P388" t="s">
        <v>59</v>
      </c>
      <c r="Q388" t="s">
        <v>60</v>
      </c>
    </row>
    <row r="389" spans="1:17" x14ac:dyDescent="0.25">
      <c r="A389" s="4" t="s">
        <v>29</v>
      </c>
      <c r="B389" s="5" t="s">
        <v>38</v>
      </c>
      <c r="C389" t="s">
        <v>52</v>
      </c>
      <c r="D389" t="s">
        <v>48</v>
      </c>
      <c r="E389">
        <v>5</v>
      </c>
      <c r="F389" t="str">
        <f t="shared" si="6"/>
        <v>Average Per Device1-in-10May Monthly System Peak Day30% Cycling5</v>
      </c>
      <c r="G389" s="5">
        <v>1.131251</v>
      </c>
      <c r="H389" s="5">
        <v>1.131251</v>
      </c>
      <c r="I389" s="5">
        <v>63.5715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>
        <v>1337</v>
      </c>
      <c r="P389" t="s">
        <v>59</v>
      </c>
      <c r="Q389" t="s">
        <v>60</v>
      </c>
    </row>
    <row r="390" spans="1:17" x14ac:dyDescent="0.25">
      <c r="A390" s="4" t="s">
        <v>43</v>
      </c>
      <c r="B390" s="5" t="s">
        <v>38</v>
      </c>
      <c r="C390" t="s">
        <v>52</v>
      </c>
      <c r="D390" t="s">
        <v>48</v>
      </c>
      <c r="E390">
        <v>5</v>
      </c>
      <c r="F390" t="str">
        <f t="shared" si="6"/>
        <v>Aggregate1-in-10May Monthly System Peak Day30% Cycling5</v>
      </c>
      <c r="G390" s="5">
        <v>4.130198</v>
      </c>
      <c r="H390" s="5">
        <v>4.130198</v>
      </c>
      <c r="I390" s="5">
        <v>63.5715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>
        <v>1337</v>
      </c>
      <c r="P390" t="s">
        <v>59</v>
      </c>
      <c r="Q390" t="s">
        <v>60</v>
      </c>
    </row>
    <row r="391" spans="1:17" x14ac:dyDescent="0.25">
      <c r="A391" s="4" t="s">
        <v>30</v>
      </c>
      <c r="B391" s="5" t="s">
        <v>38</v>
      </c>
      <c r="C391" t="s">
        <v>52</v>
      </c>
      <c r="D391" t="s">
        <v>31</v>
      </c>
      <c r="E391">
        <v>5</v>
      </c>
      <c r="F391" t="str">
        <f t="shared" si="6"/>
        <v>Average Per Ton1-in-10May Monthly System Peak Day50% Cycling5</v>
      </c>
      <c r="G391" s="5">
        <v>0.32390849999999999</v>
      </c>
      <c r="H391" s="5">
        <v>0.32390849999999999</v>
      </c>
      <c r="I391" s="5">
        <v>63.759300000000003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>
        <v>3452</v>
      </c>
      <c r="P391" t="s">
        <v>59</v>
      </c>
      <c r="Q391" t="s">
        <v>60</v>
      </c>
    </row>
    <row r="392" spans="1:17" x14ac:dyDescent="0.25">
      <c r="A392" s="4" t="s">
        <v>28</v>
      </c>
      <c r="B392" s="5" t="s">
        <v>38</v>
      </c>
      <c r="C392" t="s">
        <v>52</v>
      </c>
      <c r="D392" t="s">
        <v>31</v>
      </c>
      <c r="E392">
        <v>5</v>
      </c>
      <c r="F392" t="str">
        <f t="shared" si="6"/>
        <v>Average Per Premise1-in-10May Monthly System Peak Day50% Cycling5</v>
      </c>
      <c r="G392" s="5">
        <v>2.7916660000000002</v>
      </c>
      <c r="H392" s="5">
        <v>2.7916660000000002</v>
      </c>
      <c r="I392" s="5">
        <v>63.759300000000003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>
        <v>3452</v>
      </c>
      <c r="P392" t="s">
        <v>59</v>
      </c>
      <c r="Q392" t="s">
        <v>60</v>
      </c>
    </row>
    <row r="393" spans="1:17" x14ac:dyDescent="0.25">
      <c r="A393" s="4" t="s">
        <v>29</v>
      </c>
      <c r="B393" s="5" t="s">
        <v>38</v>
      </c>
      <c r="C393" t="s">
        <v>52</v>
      </c>
      <c r="D393" t="s">
        <v>31</v>
      </c>
      <c r="E393">
        <v>5</v>
      </c>
      <c r="F393" t="str">
        <f t="shared" si="6"/>
        <v>Average Per Device1-in-10May Monthly System Peak Day50% Cycling5</v>
      </c>
      <c r="G393" s="5">
        <v>1.2562679999999999</v>
      </c>
      <c r="H393" s="5">
        <v>1.2562679999999999</v>
      </c>
      <c r="I393" s="5">
        <v>63.759300000000003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>
        <v>3452</v>
      </c>
      <c r="P393" t="s">
        <v>59</v>
      </c>
      <c r="Q393" t="s">
        <v>60</v>
      </c>
    </row>
    <row r="394" spans="1:17" x14ac:dyDescent="0.25">
      <c r="A394" s="4" t="s">
        <v>43</v>
      </c>
      <c r="B394" s="5" t="s">
        <v>38</v>
      </c>
      <c r="C394" t="s">
        <v>52</v>
      </c>
      <c r="D394" t="s">
        <v>31</v>
      </c>
      <c r="E394">
        <v>5</v>
      </c>
      <c r="F394" t="str">
        <f t="shared" si="6"/>
        <v>Aggregate1-in-10May Monthly System Peak Day50% Cycling5</v>
      </c>
      <c r="G394" s="5">
        <v>9.6368290000000005</v>
      </c>
      <c r="H394" s="5">
        <v>9.6368299999999998</v>
      </c>
      <c r="I394" s="5">
        <v>63.759300000000003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>
        <v>3452</v>
      </c>
      <c r="P394" t="s">
        <v>59</v>
      </c>
      <c r="Q394" t="s">
        <v>60</v>
      </c>
    </row>
    <row r="395" spans="1:17" x14ac:dyDescent="0.25">
      <c r="A395" s="4" t="s">
        <v>30</v>
      </c>
      <c r="B395" s="5" t="s">
        <v>38</v>
      </c>
      <c r="C395" t="s">
        <v>52</v>
      </c>
      <c r="D395" t="s">
        <v>26</v>
      </c>
      <c r="E395">
        <v>5</v>
      </c>
      <c r="F395" t="str">
        <f t="shared" si="6"/>
        <v>Average Per Ton1-in-10May Monthly System Peak DayAll5</v>
      </c>
      <c r="G395" s="5">
        <v>0.31476700000000002</v>
      </c>
      <c r="H395" s="5">
        <v>0.31476700000000002</v>
      </c>
      <c r="I395" s="5">
        <v>63.706899999999997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>
        <v>4789</v>
      </c>
      <c r="P395" t="s">
        <v>59</v>
      </c>
      <c r="Q395" t="s">
        <v>60</v>
      </c>
    </row>
    <row r="396" spans="1:17" x14ac:dyDescent="0.25">
      <c r="A396" s="4" t="s">
        <v>28</v>
      </c>
      <c r="B396" s="5" t="s">
        <v>38</v>
      </c>
      <c r="C396" t="s">
        <v>52</v>
      </c>
      <c r="D396" t="s">
        <v>26</v>
      </c>
      <c r="E396">
        <v>5</v>
      </c>
      <c r="F396" t="str">
        <f t="shared" si="6"/>
        <v>Average Per Premise1-in-10May Monthly System Peak DayAll5</v>
      </c>
      <c r="G396" s="5">
        <v>2.8878309999999998</v>
      </c>
      <c r="H396" s="5">
        <v>2.8878309999999998</v>
      </c>
      <c r="I396" s="5">
        <v>63.706899999999997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>
        <v>4789</v>
      </c>
      <c r="P396" t="s">
        <v>59</v>
      </c>
      <c r="Q396" t="s">
        <v>60</v>
      </c>
    </row>
    <row r="397" spans="1:17" x14ac:dyDescent="0.25">
      <c r="A397" s="4" t="s">
        <v>29</v>
      </c>
      <c r="B397" s="5" t="s">
        <v>38</v>
      </c>
      <c r="C397" t="s">
        <v>52</v>
      </c>
      <c r="D397" t="s">
        <v>26</v>
      </c>
      <c r="E397">
        <v>5</v>
      </c>
      <c r="F397" t="str">
        <f t="shared" si="6"/>
        <v>Average Per Device1-in-10May Monthly System Peak DayAll5</v>
      </c>
      <c r="G397" s="5">
        <v>1.2215</v>
      </c>
      <c r="H397" s="5">
        <v>1.2215</v>
      </c>
      <c r="I397" s="5">
        <v>63.706899999999997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>
        <v>4789</v>
      </c>
      <c r="P397" t="s">
        <v>59</v>
      </c>
      <c r="Q397" t="s">
        <v>60</v>
      </c>
    </row>
    <row r="398" spans="1:17" x14ac:dyDescent="0.25">
      <c r="A398" s="4" t="s">
        <v>43</v>
      </c>
      <c r="B398" s="5" t="s">
        <v>38</v>
      </c>
      <c r="C398" t="s">
        <v>52</v>
      </c>
      <c r="D398" t="s">
        <v>26</v>
      </c>
      <c r="E398">
        <v>5</v>
      </c>
      <c r="F398" t="str">
        <f t="shared" si="6"/>
        <v>Aggregate1-in-10May Monthly System Peak DayAll5</v>
      </c>
      <c r="G398" s="5">
        <v>13.82982</v>
      </c>
      <c r="H398" s="5">
        <v>13.82982</v>
      </c>
      <c r="I398" s="5">
        <v>63.706899999999997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>
        <v>4789</v>
      </c>
      <c r="P398" t="s">
        <v>59</v>
      </c>
      <c r="Q398" t="s">
        <v>60</v>
      </c>
    </row>
    <row r="399" spans="1:17" x14ac:dyDescent="0.25">
      <c r="A399" s="4" t="s">
        <v>30</v>
      </c>
      <c r="B399" s="5" t="s">
        <v>38</v>
      </c>
      <c r="C399" t="s">
        <v>53</v>
      </c>
      <c r="D399" t="s">
        <v>48</v>
      </c>
      <c r="E399">
        <v>5</v>
      </c>
      <c r="F399" t="str">
        <f t="shared" si="6"/>
        <v>Average Per Ton1-in-10October Monthly System Peak Day30% Cycling5</v>
      </c>
      <c r="G399" s="5">
        <v>0.30780760000000001</v>
      </c>
      <c r="H399" s="5">
        <v>0.30780760000000001</v>
      </c>
      <c r="I399" s="5">
        <v>67.805300000000003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>
        <v>1337</v>
      </c>
      <c r="P399" t="s">
        <v>59</v>
      </c>
      <c r="Q399" t="s">
        <v>60</v>
      </c>
    </row>
    <row r="400" spans="1:17" x14ac:dyDescent="0.25">
      <c r="A400" s="4" t="s">
        <v>28</v>
      </c>
      <c r="B400" s="5" t="s">
        <v>38</v>
      </c>
      <c r="C400" t="s">
        <v>53</v>
      </c>
      <c r="D400" t="s">
        <v>48</v>
      </c>
      <c r="E400">
        <v>5</v>
      </c>
      <c r="F400" t="str">
        <f t="shared" si="6"/>
        <v>Average Per Premise1-in-10October Monthly System Peak Day30% Cycling5</v>
      </c>
      <c r="G400" s="5">
        <v>3.2657069999999999</v>
      </c>
      <c r="H400" s="5">
        <v>3.2657069999999999</v>
      </c>
      <c r="I400" s="5">
        <v>67.805300000000003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>
        <v>1337</v>
      </c>
      <c r="P400" t="s">
        <v>59</v>
      </c>
      <c r="Q400" t="s">
        <v>60</v>
      </c>
    </row>
    <row r="401" spans="1:17" x14ac:dyDescent="0.25">
      <c r="A401" s="4" t="s">
        <v>29</v>
      </c>
      <c r="B401" s="5" t="s">
        <v>38</v>
      </c>
      <c r="C401" t="s">
        <v>53</v>
      </c>
      <c r="D401" t="s">
        <v>48</v>
      </c>
      <c r="E401">
        <v>5</v>
      </c>
      <c r="F401" t="str">
        <f t="shared" si="6"/>
        <v>Average Per Device1-in-10October Monthly System Peak Day30% Cycling5</v>
      </c>
      <c r="G401" s="5">
        <v>1.195905</v>
      </c>
      <c r="H401" s="5">
        <v>1.195905</v>
      </c>
      <c r="I401" s="5">
        <v>67.805300000000003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>
        <v>1337</v>
      </c>
      <c r="P401" t="s">
        <v>59</v>
      </c>
      <c r="Q401" t="s">
        <v>60</v>
      </c>
    </row>
    <row r="402" spans="1:17" x14ac:dyDescent="0.25">
      <c r="A402" s="4" t="s">
        <v>43</v>
      </c>
      <c r="B402" s="5" t="s">
        <v>38</v>
      </c>
      <c r="C402" t="s">
        <v>53</v>
      </c>
      <c r="D402" t="s">
        <v>48</v>
      </c>
      <c r="E402">
        <v>5</v>
      </c>
      <c r="F402" t="str">
        <f t="shared" si="6"/>
        <v>Aggregate1-in-10October Monthly System Peak Day30% Cycling5</v>
      </c>
      <c r="G402" s="5">
        <v>4.3662510000000001</v>
      </c>
      <c r="H402" s="5">
        <v>4.3662510000000001</v>
      </c>
      <c r="I402" s="5">
        <v>67.805300000000003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>
        <v>1337</v>
      </c>
      <c r="P402" t="s">
        <v>59</v>
      </c>
      <c r="Q402" t="s">
        <v>60</v>
      </c>
    </row>
    <row r="403" spans="1:17" x14ac:dyDescent="0.25">
      <c r="A403" s="4" t="s">
        <v>30</v>
      </c>
      <c r="B403" s="5" t="s">
        <v>38</v>
      </c>
      <c r="C403" t="s">
        <v>53</v>
      </c>
      <c r="D403" t="s">
        <v>31</v>
      </c>
      <c r="E403">
        <v>5</v>
      </c>
      <c r="F403" t="str">
        <f t="shared" si="6"/>
        <v>Average Per Ton1-in-10October Monthly System Peak Day50% Cycling5</v>
      </c>
      <c r="G403" s="5">
        <v>0.33206160000000001</v>
      </c>
      <c r="H403" s="5">
        <v>0.33206160000000001</v>
      </c>
      <c r="I403" s="5">
        <v>68.152299999999997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>
        <v>3452</v>
      </c>
      <c r="P403" t="s">
        <v>59</v>
      </c>
      <c r="Q403" t="s">
        <v>60</v>
      </c>
    </row>
    <row r="404" spans="1:17" x14ac:dyDescent="0.25">
      <c r="A404" s="4" t="s">
        <v>28</v>
      </c>
      <c r="B404" s="5" t="s">
        <v>38</v>
      </c>
      <c r="C404" t="s">
        <v>53</v>
      </c>
      <c r="D404" t="s">
        <v>31</v>
      </c>
      <c r="E404">
        <v>5</v>
      </c>
      <c r="F404" t="str">
        <f t="shared" si="6"/>
        <v>Average Per Premise1-in-10October Monthly System Peak Day50% Cycling5</v>
      </c>
      <c r="G404" s="5">
        <v>2.8619349999999999</v>
      </c>
      <c r="H404" s="5">
        <v>2.8619349999999999</v>
      </c>
      <c r="I404" s="5">
        <v>68.152299999999997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>
        <v>3452</v>
      </c>
      <c r="P404" t="s">
        <v>59</v>
      </c>
      <c r="Q404" t="s">
        <v>60</v>
      </c>
    </row>
    <row r="405" spans="1:17" x14ac:dyDescent="0.25">
      <c r="A405" s="4" t="s">
        <v>29</v>
      </c>
      <c r="B405" s="5" t="s">
        <v>38</v>
      </c>
      <c r="C405" t="s">
        <v>53</v>
      </c>
      <c r="D405" t="s">
        <v>31</v>
      </c>
      <c r="E405">
        <v>5</v>
      </c>
      <c r="F405" t="str">
        <f t="shared" si="6"/>
        <v>Average Per Device1-in-10October Monthly System Peak Day50% Cycling5</v>
      </c>
      <c r="G405" s="5">
        <v>1.2878890000000001</v>
      </c>
      <c r="H405" s="5">
        <v>1.2878890000000001</v>
      </c>
      <c r="I405" s="5">
        <v>68.152299999999997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>
        <v>3452</v>
      </c>
      <c r="P405" t="s">
        <v>59</v>
      </c>
      <c r="Q405" t="s">
        <v>60</v>
      </c>
    </row>
    <row r="406" spans="1:17" x14ac:dyDescent="0.25">
      <c r="A406" s="4" t="s">
        <v>43</v>
      </c>
      <c r="B406" s="5" t="s">
        <v>38</v>
      </c>
      <c r="C406" t="s">
        <v>53</v>
      </c>
      <c r="D406" t="s">
        <v>31</v>
      </c>
      <c r="E406">
        <v>5</v>
      </c>
      <c r="F406" t="str">
        <f t="shared" si="6"/>
        <v>Aggregate1-in-10October Monthly System Peak Day50% Cycling5</v>
      </c>
      <c r="G406" s="5">
        <v>9.8793980000000001</v>
      </c>
      <c r="H406" s="5">
        <v>9.8793980000000001</v>
      </c>
      <c r="I406" s="5">
        <v>68.152299999999997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>
        <v>3452</v>
      </c>
      <c r="P406" t="s">
        <v>59</v>
      </c>
      <c r="Q406" t="s">
        <v>60</v>
      </c>
    </row>
    <row r="407" spans="1:17" x14ac:dyDescent="0.25">
      <c r="A407" s="4" t="s">
        <v>30</v>
      </c>
      <c r="B407" s="5" t="s">
        <v>38</v>
      </c>
      <c r="C407" t="s">
        <v>53</v>
      </c>
      <c r="D407" t="s">
        <v>26</v>
      </c>
      <c r="E407">
        <v>5</v>
      </c>
      <c r="F407" t="str">
        <f t="shared" si="6"/>
        <v>Average Per Ton1-in-10October Monthly System Peak DayAll5</v>
      </c>
      <c r="G407" s="5">
        <v>0.32528990000000002</v>
      </c>
      <c r="H407" s="5">
        <v>0.32528990000000002</v>
      </c>
      <c r="I407" s="5">
        <v>68.055400000000006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>
        <v>4789</v>
      </c>
      <c r="P407" t="s">
        <v>59</v>
      </c>
      <c r="Q407" t="s">
        <v>60</v>
      </c>
    </row>
    <row r="408" spans="1:17" x14ac:dyDescent="0.25">
      <c r="A408" s="4" t="s">
        <v>28</v>
      </c>
      <c r="B408" s="5" t="s">
        <v>38</v>
      </c>
      <c r="C408" t="s">
        <v>53</v>
      </c>
      <c r="D408" t="s">
        <v>26</v>
      </c>
      <c r="E408">
        <v>5</v>
      </c>
      <c r="F408" t="str">
        <f t="shared" si="6"/>
        <v>Average Per Premise1-in-10October Monthly System Peak DayAll5</v>
      </c>
      <c r="G408" s="5">
        <v>2.9843739999999999</v>
      </c>
      <c r="H408" s="5">
        <v>2.9843739999999999</v>
      </c>
      <c r="I408" s="5">
        <v>68.055400000000006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>
        <v>4789</v>
      </c>
      <c r="P408" t="s">
        <v>59</v>
      </c>
      <c r="Q408" t="s">
        <v>60</v>
      </c>
    </row>
    <row r="409" spans="1:17" x14ac:dyDescent="0.25">
      <c r="A409" s="4" t="s">
        <v>29</v>
      </c>
      <c r="B409" s="5" t="s">
        <v>38</v>
      </c>
      <c r="C409" t="s">
        <v>53</v>
      </c>
      <c r="D409" t="s">
        <v>26</v>
      </c>
      <c r="E409">
        <v>5</v>
      </c>
      <c r="F409" t="str">
        <f t="shared" si="6"/>
        <v>Average Per Device1-in-10October Monthly System Peak DayAll5</v>
      </c>
      <c r="G409" s="5">
        <v>1.2623359999999999</v>
      </c>
      <c r="H409" s="5">
        <v>1.2623359999999999</v>
      </c>
      <c r="I409" s="5">
        <v>68.055400000000006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>
        <v>4789</v>
      </c>
      <c r="P409" t="s">
        <v>59</v>
      </c>
      <c r="Q409" t="s">
        <v>60</v>
      </c>
    </row>
    <row r="410" spans="1:17" x14ac:dyDescent="0.25">
      <c r="A410" s="4" t="s">
        <v>43</v>
      </c>
      <c r="B410" s="5" t="s">
        <v>38</v>
      </c>
      <c r="C410" t="s">
        <v>53</v>
      </c>
      <c r="D410" t="s">
        <v>26</v>
      </c>
      <c r="E410">
        <v>5</v>
      </c>
      <c r="F410" t="str">
        <f t="shared" si="6"/>
        <v>Aggregate1-in-10October Monthly System Peak DayAll5</v>
      </c>
      <c r="G410" s="5">
        <v>14.292160000000001</v>
      </c>
      <c r="H410" s="5">
        <v>14.292160000000001</v>
      </c>
      <c r="I410" s="5">
        <v>68.055400000000006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>
        <v>4789</v>
      </c>
      <c r="P410" t="s">
        <v>59</v>
      </c>
      <c r="Q410" t="s">
        <v>60</v>
      </c>
    </row>
    <row r="411" spans="1:17" x14ac:dyDescent="0.25">
      <c r="A411" s="4" t="s">
        <v>30</v>
      </c>
      <c r="B411" s="5" t="s">
        <v>38</v>
      </c>
      <c r="C411" t="s">
        <v>54</v>
      </c>
      <c r="D411" t="s">
        <v>48</v>
      </c>
      <c r="E411">
        <v>5</v>
      </c>
      <c r="F411" t="str">
        <f t="shared" si="6"/>
        <v>Average Per Ton1-in-10September Monthly System Peak Day30% Cycling5</v>
      </c>
      <c r="G411" s="5">
        <v>0.37585839999999998</v>
      </c>
      <c r="H411" s="5">
        <v>0.37585839999999998</v>
      </c>
      <c r="I411" s="5">
        <v>72.654799999999994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>
        <v>1337</v>
      </c>
      <c r="P411" t="s">
        <v>59</v>
      </c>
      <c r="Q411" t="s">
        <v>60</v>
      </c>
    </row>
    <row r="412" spans="1:17" x14ac:dyDescent="0.25">
      <c r="A412" s="4" t="s">
        <v>28</v>
      </c>
      <c r="B412" s="5" t="s">
        <v>38</v>
      </c>
      <c r="C412" t="s">
        <v>54</v>
      </c>
      <c r="D412" t="s">
        <v>48</v>
      </c>
      <c r="E412">
        <v>5</v>
      </c>
      <c r="F412" t="str">
        <f t="shared" si="6"/>
        <v>Average Per Premise1-in-10September Monthly System Peak Day30% Cycling5</v>
      </c>
      <c r="G412" s="5">
        <v>3.987698</v>
      </c>
      <c r="H412" s="5">
        <v>3.987698</v>
      </c>
      <c r="I412" s="5">
        <v>72.654799999999994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>
        <v>1337</v>
      </c>
      <c r="P412" t="s">
        <v>59</v>
      </c>
      <c r="Q412" t="s">
        <v>60</v>
      </c>
    </row>
    <row r="413" spans="1:17" x14ac:dyDescent="0.25">
      <c r="A413" s="4" t="s">
        <v>29</v>
      </c>
      <c r="B413" s="5" t="s">
        <v>38</v>
      </c>
      <c r="C413" t="s">
        <v>54</v>
      </c>
      <c r="D413" t="s">
        <v>48</v>
      </c>
      <c r="E413">
        <v>5</v>
      </c>
      <c r="F413" t="str">
        <f t="shared" si="6"/>
        <v>Average Per Device1-in-10September Monthly System Peak Day30% Cycling5</v>
      </c>
      <c r="G413" s="5">
        <v>1.460299</v>
      </c>
      <c r="H413" s="5">
        <v>1.460299</v>
      </c>
      <c r="I413" s="5">
        <v>72.654799999999994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>
        <v>1337</v>
      </c>
      <c r="P413" t="s">
        <v>59</v>
      </c>
      <c r="Q413" t="s">
        <v>60</v>
      </c>
    </row>
    <row r="414" spans="1:17" x14ac:dyDescent="0.25">
      <c r="A414" s="4" t="s">
        <v>43</v>
      </c>
      <c r="B414" s="5" t="s">
        <v>38</v>
      </c>
      <c r="C414" t="s">
        <v>54</v>
      </c>
      <c r="D414" t="s">
        <v>48</v>
      </c>
      <c r="E414">
        <v>5</v>
      </c>
      <c r="F414" t="str">
        <f t="shared" si="6"/>
        <v>Aggregate1-in-10September Monthly System Peak Day30% Cycling5</v>
      </c>
      <c r="G414" s="5">
        <v>5.3315520000000003</v>
      </c>
      <c r="H414" s="5">
        <v>5.3315520000000003</v>
      </c>
      <c r="I414" s="5">
        <v>72.654799999999994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>
        <v>1337</v>
      </c>
      <c r="P414" t="s">
        <v>59</v>
      </c>
      <c r="Q414" t="s">
        <v>60</v>
      </c>
    </row>
    <row r="415" spans="1:17" x14ac:dyDescent="0.25">
      <c r="A415" s="4" t="s">
        <v>30</v>
      </c>
      <c r="B415" s="5" t="s">
        <v>38</v>
      </c>
      <c r="C415" t="s">
        <v>54</v>
      </c>
      <c r="D415" t="s">
        <v>31</v>
      </c>
      <c r="E415">
        <v>5</v>
      </c>
      <c r="F415" t="str">
        <f t="shared" si="6"/>
        <v>Average Per Ton1-in-10September Monthly System Peak Day50% Cycling5</v>
      </c>
      <c r="G415" s="5">
        <v>0.36058869999999998</v>
      </c>
      <c r="H415" s="5">
        <v>0.36058869999999998</v>
      </c>
      <c r="I415" s="5">
        <v>72.623400000000004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>
        <v>3452</v>
      </c>
      <c r="P415" t="s">
        <v>59</v>
      </c>
      <c r="Q415" t="s">
        <v>60</v>
      </c>
    </row>
    <row r="416" spans="1:17" x14ac:dyDescent="0.25">
      <c r="A416" s="4" t="s">
        <v>28</v>
      </c>
      <c r="B416" s="5" t="s">
        <v>38</v>
      </c>
      <c r="C416" t="s">
        <v>54</v>
      </c>
      <c r="D416" t="s">
        <v>31</v>
      </c>
      <c r="E416">
        <v>5</v>
      </c>
      <c r="F416" t="str">
        <f t="shared" si="6"/>
        <v>Average Per Premise1-in-10September Monthly System Peak Day50% Cycling5</v>
      </c>
      <c r="G416" s="5">
        <v>3.1078009999999998</v>
      </c>
      <c r="H416" s="5">
        <v>3.1078009999999998</v>
      </c>
      <c r="I416" s="5">
        <v>72.623400000000004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>
        <v>3452</v>
      </c>
      <c r="P416" t="s">
        <v>59</v>
      </c>
      <c r="Q416" t="s">
        <v>60</v>
      </c>
    </row>
    <row r="417" spans="1:17" x14ac:dyDescent="0.25">
      <c r="A417" s="4" t="s">
        <v>29</v>
      </c>
      <c r="B417" s="5" t="s">
        <v>38</v>
      </c>
      <c r="C417" t="s">
        <v>54</v>
      </c>
      <c r="D417" t="s">
        <v>31</v>
      </c>
      <c r="E417">
        <v>5</v>
      </c>
      <c r="F417" t="str">
        <f t="shared" si="6"/>
        <v>Average Per Device1-in-10September Monthly System Peak Day50% Cycling5</v>
      </c>
      <c r="G417" s="5">
        <v>1.3985300000000001</v>
      </c>
      <c r="H417" s="5">
        <v>1.3985300000000001</v>
      </c>
      <c r="I417" s="5">
        <v>72.623400000000004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>
        <v>3452</v>
      </c>
      <c r="P417" t="s">
        <v>59</v>
      </c>
      <c r="Q417" t="s">
        <v>60</v>
      </c>
    </row>
    <row r="418" spans="1:17" x14ac:dyDescent="0.25">
      <c r="A418" s="4" t="s">
        <v>43</v>
      </c>
      <c r="B418" s="5" t="s">
        <v>38</v>
      </c>
      <c r="C418" t="s">
        <v>54</v>
      </c>
      <c r="D418" t="s">
        <v>31</v>
      </c>
      <c r="E418">
        <v>5</v>
      </c>
      <c r="F418" t="str">
        <f t="shared" si="6"/>
        <v>Aggregate1-in-10September Monthly System Peak Day50% Cycling5</v>
      </c>
      <c r="G418" s="5">
        <v>10.72813</v>
      </c>
      <c r="H418" s="5">
        <v>10.72813</v>
      </c>
      <c r="I418" s="5">
        <v>72.623400000000004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>
        <v>3452</v>
      </c>
      <c r="P418" t="s">
        <v>59</v>
      </c>
      <c r="Q418" t="s">
        <v>60</v>
      </c>
    </row>
    <row r="419" spans="1:17" x14ac:dyDescent="0.25">
      <c r="A419" s="4" t="s">
        <v>30</v>
      </c>
      <c r="B419" s="5" t="s">
        <v>38</v>
      </c>
      <c r="C419" t="s">
        <v>54</v>
      </c>
      <c r="D419" t="s">
        <v>26</v>
      </c>
      <c r="E419">
        <v>5</v>
      </c>
      <c r="F419" t="str">
        <f t="shared" si="6"/>
        <v>Average Per Ton1-in-10September Monthly System Peak DayAll5</v>
      </c>
      <c r="G419" s="5">
        <v>0.36485200000000001</v>
      </c>
      <c r="H419" s="5">
        <v>0.36485200000000001</v>
      </c>
      <c r="I419" s="5">
        <v>72.632199999999997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>
        <v>4789</v>
      </c>
      <c r="P419" t="s">
        <v>59</v>
      </c>
      <c r="Q419" t="s">
        <v>60</v>
      </c>
    </row>
    <row r="420" spans="1:17" x14ac:dyDescent="0.25">
      <c r="A420" s="4" t="s">
        <v>28</v>
      </c>
      <c r="B420" s="5" t="s">
        <v>38</v>
      </c>
      <c r="C420" t="s">
        <v>54</v>
      </c>
      <c r="D420" t="s">
        <v>26</v>
      </c>
      <c r="E420">
        <v>5</v>
      </c>
      <c r="F420" t="str">
        <f t="shared" si="6"/>
        <v>Average Per Premise1-in-10September Monthly System Peak DayAll5</v>
      </c>
      <c r="G420" s="5">
        <v>3.3473359999999999</v>
      </c>
      <c r="H420" s="5">
        <v>3.3473359999999999</v>
      </c>
      <c r="I420" s="5">
        <v>72.632199999999997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>
        <v>4789</v>
      </c>
      <c r="P420" t="s">
        <v>59</v>
      </c>
      <c r="Q420" t="s">
        <v>60</v>
      </c>
    </row>
    <row r="421" spans="1:17" x14ac:dyDescent="0.25">
      <c r="A421" s="4" t="s">
        <v>29</v>
      </c>
      <c r="B421" s="5" t="s">
        <v>38</v>
      </c>
      <c r="C421" t="s">
        <v>54</v>
      </c>
      <c r="D421" t="s">
        <v>26</v>
      </c>
      <c r="E421">
        <v>5</v>
      </c>
      <c r="F421" t="str">
        <f t="shared" si="6"/>
        <v>Average Per Device1-in-10September Monthly System Peak DayAll5</v>
      </c>
      <c r="G421" s="5">
        <v>1.415862</v>
      </c>
      <c r="H421" s="5">
        <v>1.415862</v>
      </c>
      <c r="I421" s="5">
        <v>72.632199999999997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>
        <v>4789</v>
      </c>
      <c r="P421" t="s">
        <v>59</v>
      </c>
      <c r="Q421" t="s">
        <v>60</v>
      </c>
    </row>
    <row r="422" spans="1:17" x14ac:dyDescent="0.25">
      <c r="A422" s="4" t="s">
        <v>43</v>
      </c>
      <c r="B422" s="5" t="s">
        <v>38</v>
      </c>
      <c r="C422" t="s">
        <v>54</v>
      </c>
      <c r="D422" t="s">
        <v>26</v>
      </c>
      <c r="E422">
        <v>5</v>
      </c>
      <c r="F422" t="str">
        <f t="shared" si="6"/>
        <v>Aggregate1-in-10September Monthly System Peak DayAll5</v>
      </c>
      <c r="G422" s="5">
        <v>16.030390000000001</v>
      </c>
      <c r="H422" s="5">
        <v>16.030390000000001</v>
      </c>
      <c r="I422" s="5">
        <v>72.632199999999997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>
        <v>4789</v>
      </c>
      <c r="P422" t="s">
        <v>59</v>
      </c>
      <c r="Q422" t="s">
        <v>60</v>
      </c>
    </row>
    <row r="423" spans="1:17" x14ac:dyDescent="0.25">
      <c r="A423" s="4" t="s">
        <v>30</v>
      </c>
      <c r="B423" s="5" t="s">
        <v>38</v>
      </c>
      <c r="C423" t="s">
        <v>49</v>
      </c>
      <c r="D423" t="s">
        <v>48</v>
      </c>
      <c r="E423">
        <v>6</v>
      </c>
      <c r="F423" t="str">
        <f t="shared" si="6"/>
        <v>Average Per Ton1-in-10August Monthly System Peak Day30% Cycling6</v>
      </c>
      <c r="G423" s="5">
        <v>0.3700233</v>
      </c>
      <c r="H423" s="5">
        <v>0.3700233</v>
      </c>
      <c r="I423" s="5">
        <v>69.6648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>
        <v>1337</v>
      </c>
      <c r="P423" t="s">
        <v>59</v>
      </c>
      <c r="Q423" t="s">
        <v>60</v>
      </c>
    </row>
    <row r="424" spans="1:17" x14ac:dyDescent="0.25">
      <c r="A424" s="4" t="s">
        <v>28</v>
      </c>
      <c r="B424" s="5" t="s">
        <v>38</v>
      </c>
      <c r="C424" t="s">
        <v>49</v>
      </c>
      <c r="D424" t="s">
        <v>48</v>
      </c>
      <c r="E424">
        <v>6</v>
      </c>
      <c r="F424" t="str">
        <f t="shared" si="6"/>
        <v>Average Per Premise1-in-10August Monthly System Peak Day30% Cycling6</v>
      </c>
      <c r="G424" s="5">
        <v>3.9257900000000001</v>
      </c>
      <c r="H424" s="5">
        <v>3.9257900000000001</v>
      </c>
      <c r="I424" s="5">
        <v>69.6648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>
        <v>1337</v>
      </c>
      <c r="P424" t="s">
        <v>59</v>
      </c>
      <c r="Q424" t="s">
        <v>60</v>
      </c>
    </row>
    <row r="425" spans="1:17" x14ac:dyDescent="0.25">
      <c r="A425" s="4" t="s">
        <v>29</v>
      </c>
      <c r="B425" s="5" t="s">
        <v>38</v>
      </c>
      <c r="C425" t="s">
        <v>49</v>
      </c>
      <c r="D425" t="s">
        <v>48</v>
      </c>
      <c r="E425">
        <v>6</v>
      </c>
      <c r="F425" t="str">
        <f t="shared" si="6"/>
        <v>Average Per Device1-in-10August Monthly System Peak Day30% Cycling6</v>
      </c>
      <c r="G425" s="5">
        <v>1.4376279999999999</v>
      </c>
      <c r="H425" s="5">
        <v>1.4376279999999999</v>
      </c>
      <c r="I425" s="5">
        <v>69.6648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>
        <v>1337</v>
      </c>
      <c r="P425" t="s">
        <v>59</v>
      </c>
      <c r="Q425" t="s">
        <v>60</v>
      </c>
    </row>
    <row r="426" spans="1:17" x14ac:dyDescent="0.25">
      <c r="A426" s="4" t="s">
        <v>43</v>
      </c>
      <c r="B426" s="5" t="s">
        <v>38</v>
      </c>
      <c r="C426" t="s">
        <v>49</v>
      </c>
      <c r="D426" t="s">
        <v>48</v>
      </c>
      <c r="E426">
        <v>6</v>
      </c>
      <c r="F426" t="str">
        <f t="shared" si="6"/>
        <v>Aggregate1-in-10August Monthly System Peak Day30% Cycling6</v>
      </c>
      <c r="G426" s="5">
        <v>5.2487810000000001</v>
      </c>
      <c r="H426" s="5">
        <v>5.2487810000000001</v>
      </c>
      <c r="I426" s="5">
        <v>69.6648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>
        <v>1337</v>
      </c>
      <c r="P426" t="s">
        <v>59</v>
      </c>
      <c r="Q426" t="s">
        <v>60</v>
      </c>
    </row>
    <row r="427" spans="1:17" x14ac:dyDescent="0.25">
      <c r="A427" s="4" t="s">
        <v>30</v>
      </c>
      <c r="B427" s="5" t="s">
        <v>38</v>
      </c>
      <c r="C427" t="s">
        <v>49</v>
      </c>
      <c r="D427" t="s">
        <v>31</v>
      </c>
      <c r="E427">
        <v>6</v>
      </c>
      <c r="F427" t="str">
        <f t="shared" si="6"/>
        <v>Average Per Ton1-in-10August Monthly System Peak Day50% Cycling6</v>
      </c>
      <c r="G427" s="5">
        <v>0.36735479999999998</v>
      </c>
      <c r="H427" s="5">
        <v>0.36735479999999998</v>
      </c>
      <c r="I427" s="5">
        <v>69.883399999999995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>
        <v>3452</v>
      </c>
      <c r="P427" t="s">
        <v>59</v>
      </c>
      <c r="Q427" t="s">
        <v>60</v>
      </c>
    </row>
    <row r="428" spans="1:17" x14ac:dyDescent="0.25">
      <c r="A428" s="4" t="s">
        <v>28</v>
      </c>
      <c r="B428" s="5" t="s">
        <v>38</v>
      </c>
      <c r="C428" t="s">
        <v>49</v>
      </c>
      <c r="D428" t="s">
        <v>31</v>
      </c>
      <c r="E428">
        <v>6</v>
      </c>
      <c r="F428" t="str">
        <f t="shared" si="6"/>
        <v>Average Per Premise1-in-10August Monthly System Peak Day50% Cycling6</v>
      </c>
      <c r="G428" s="5">
        <v>3.166115</v>
      </c>
      <c r="H428" s="5">
        <v>3.166115</v>
      </c>
      <c r="I428" s="5">
        <v>69.883399999999995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>
        <v>3452</v>
      </c>
      <c r="P428" t="s">
        <v>59</v>
      </c>
      <c r="Q428" t="s">
        <v>60</v>
      </c>
    </row>
    <row r="429" spans="1:17" x14ac:dyDescent="0.25">
      <c r="A429" s="4" t="s">
        <v>29</v>
      </c>
      <c r="B429" s="5" t="s">
        <v>38</v>
      </c>
      <c r="C429" t="s">
        <v>49</v>
      </c>
      <c r="D429" t="s">
        <v>31</v>
      </c>
      <c r="E429">
        <v>6</v>
      </c>
      <c r="F429" t="str">
        <f t="shared" si="6"/>
        <v>Average Per Device1-in-10August Monthly System Peak Day50% Cycling6</v>
      </c>
      <c r="G429" s="5">
        <v>1.4247719999999999</v>
      </c>
      <c r="H429" s="5">
        <v>1.4247719999999999</v>
      </c>
      <c r="I429" s="5">
        <v>69.883399999999995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>
        <v>3452</v>
      </c>
      <c r="P429" t="s">
        <v>59</v>
      </c>
      <c r="Q429" t="s">
        <v>60</v>
      </c>
    </row>
    <row r="430" spans="1:17" x14ac:dyDescent="0.25">
      <c r="A430" s="4" t="s">
        <v>43</v>
      </c>
      <c r="B430" s="5" t="s">
        <v>38</v>
      </c>
      <c r="C430" t="s">
        <v>49</v>
      </c>
      <c r="D430" t="s">
        <v>31</v>
      </c>
      <c r="E430">
        <v>6</v>
      </c>
      <c r="F430" t="str">
        <f t="shared" si="6"/>
        <v>Aggregate1-in-10August Monthly System Peak Day50% Cycling6</v>
      </c>
      <c r="G430" s="5">
        <v>10.92943</v>
      </c>
      <c r="H430" s="5">
        <v>10.92943</v>
      </c>
      <c r="I430" s="5">
        <v>69.883399999999995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>
        <v>3452</v>
      </c>
      <c r="P430" t="s">
        <v>59</v>
      </c>
      <c r="Q430" t="s">
        <v>60</v>
      </c>
    </row>
    <row r="431" spans="1:17" x14ac:dyDescent="0.25">
      <c r="A431" s="4" t="s">
        <v>30</v>
      </c>
      <c r="B431" s="5" t="s">
        <v>38</v>
      </c>
      <c r="C431" t="s">
        <v>49</v>
      </c>
      <c r="D431" t="s">
        <v>26</v>
      </c>
      <c r="E431">
        <v>6</v>
      </c>
      <c r="F431" t="str">
        <f t="shared" si="6"/>
        <v>Average Per Ton1-in-10August Monthly System Peak DayAll6</v>
      </c>
      <c r="G431" s="5">
        <v>0.36809979999999998</v>
      </c>
      <c r="H431" s="5">
        <v>0.36809979999999998</v>
      </c>
      <c r="I431" s="5">
        <v>69.822400000000002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>
        <v>4789</v>
      </c>
      <c r="P431" t="s">
        <v>59</v>
      </c>
      <c r="Q431" t="s">
        <v>60</v>
      </c>
    </row>
    <row r="432" spans="1:17" x14ac:dyDescent="0.25">
      <c r="A432" s="4" t="s">
        <v>28</v>
      </c>
      <c r="B432" s="5" t="s">
        <v>38</v>
      </c>
      <c r="C432" t="s">
        <v>49</v>
      </c>
      <c r="D432" t="s">
        <v>26</v>
      </c>
      <c r="E432">
        <v>6</v>
      </c>
      <c r="F432" t="str">
        <f t="shared" si="6"/>
        <v>Average Per Premise1-in-10August Monthly System Peak DayAll6</v>
      </c>
      <c r="G432" s="5">
        <v>3.3771339999999999</v>
      </c>
      <c r="H432" s="5">
        <v>3.3771339999999999</v>
      </c>
      <c r="I432" s="5">
        <v>69.822400000000002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>
        <v>4789</v>
      </c>
      <c r="P432" t="s">
        <v>59</v>
      </c>
      <c r="Q432" t="s">
        <v>60</v>
      </c>
    </row>
    <row r="433" spans="1:17" x14ac:dyDescent="0.25">
      <c r="A433" s="4" t="s">
        <v>29</v>
      </c>
      <c r="B433" s="5" t="s">
        <v>38</v>
      </c>
      <c r="C433" t="s">
        <v>49</v>
      </c>
      <c r="D433" t="s">
        <v>26</v>
      </c>
      <c r="E433">
        <v>6</v>
      </c>
      <c r="F433" t="str">
        <f t="shared" si="6"/>
        <v>Average Per Device1-in-10August Monthly System Peak DayAll6</v>
      </c>
      <c r="G433" s="5">
        <v>1.428466</v>
      </c>
      <c r="H433" s="5">
        <v>1.428466</v>
      </c>
      <c r="I433" s="5">
        <v>69.822400000000002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>
        <v>4789</v>
      </c>
      <c r="P433" t="s">
        <v>59</v>
      </c>
      <c r="Q433" t="s">
        <v>60</v>
      </c>
    </row>
    <row r="434" spans="1:17" x14ac:dyDescent="0.25">
      <c r="A434" s="4" t="s">
        <v>43</v>
      </c>
      <c r="B434" s="5" t="s">
        <v>38</v>
      </c>
      <c r="C434" t="s">
        <v>49</v>
      </c>
      <c r="D434" t="s">
        <v>26</v>
      </c>
      <c r="E434">
        <v>6</v>
      </c>
      <c r="F434" t="str">
        <f t="shared" si="6"/>
        <v>Aggregate1-in-10August Monthly System Peak DayAll6</v>
      </c>
      <c r="G434" s="5">
        <v>16.173089999999998</v>
      </c>
      <c r="H434" s="5">
        <v>16.173089999999998</v>
      </c>
      <c r="I434" s="5">
        <v>69.822400000000002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>
        <v>4789</v>
      </c>
      <c r="P434" t="s">
        <v>59</v>
      </c>
      <c r="Q434" t="s">
        <v>60</v>
      </c>
    </row>
    <row r="435" spans="1:17" x14ac:dyDescent="0.25">
      <c r="A435" s="4" t="s">
        <v>30</v>
      </c>
      <c r="B435" s="5" t="s">
        <v>38</v>
      </c>
      <c r="C435" t="s">
        <v>37</v>
      </c>
      <c r="D435" t="s">
        <v>48</v>
      </c>
      <c r="E435">
        <v>6</v>
      </c>
      <c r="F435" t="str">
        <f t="shared" si="6"/>
        <v>Average Per Ton1-in-10August Typical Event Day30% Cycling6</v>
      </c>
      <c r="G435" s="5">
        <v>0.36383660000000001</v>
      </c>
      <c r="H435" s="5">
        <v>0.36383660000000001</v>
      </c>
      <c r="I435" s="5">
        <v>68.368200000000002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>
        <v>1337</v>
      </c>
      <c r="P435" t="s">
        <v>59</v>
      </c>
      <c r="Q435" t="s">
        <v>60</v>
      </c>
    </row>
    <row r="436" spans="1:17" x14ac:dyDescent="0.25">
      <c r="A436" s="4" t="s">
        <v>28</v>
      </c>
      <c r="B436" s="5" t="s">
        <v>38</v>
      </c>
      <c r="C436" t="s">
        <v>37</v>
      </c>
      <c r="D436" t="s">
        <v>48</v>
      </c>
      <c r="E436">
        <v>6</v>
      </c>
      <c r="F436" t="str">
        <f t="shared" si="6"/>
        <v>Average Per Premise1-in-10August Typical Event Day30% Cycling6</v>
      </c>
      <c r="G436" s="5">
        <v>3.8601519999999998</v>
      </c>
      <c r="H436" s="5">
        <v>3.8601519999999998</v>
      </c>
      <c r="I436" s="5">
        <v>68.368200000000002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>
        <v>1337</v>
      </c>
      <c r="P436" t="s">
        <v>59</v>
      </c>
      <c r="Q436" t="s">
        <v>60</v>
      </c>
    </row>
    <row r="437" spans="1:17" x14ac:dyDescent="0.25">
      <c r="A437" s="4" t="s">
        <v>29</v>
      </c>
      <c r="B437" s="5" t="s">
        <v>38</v>
      </c>
      <c r="C437" t="s">
        <v>37</v>
      </c>
      <c r="D437" t="s">
        <v>48</v>
      </c>
      <c r="E437">
        <v>6</v>
      </c>
      <c r="F437" t="str">
        <f t="shared" si="6"/>
        <v>Average Per Device1-in-10August Typical Event Day30% Cycling6</v>
      </c>
      <c r="G437" s="5">
        <v>1.413591</v>
      </c>
      <c r="H437" s="5">
        <v>1.413592</v>
      </c>
      <c r="I437" s="5">
        <v>68.368200000000002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>
        <v>1337</v>
      </c>
      <c r="P437" t="s">
        <v>59</v>
      </c>
      <c r="Q437" t="s">
        <v>60</v>
      </c>
    </row>
    <row r="438" spans="1:17" x14ac:dyDescent="0.25">
      <c r="A438" s="4" t="s">
        <v>43</v>
      </c>
      <c r="B438" s="5" t="s">
        <v>38</v>
      </c>
      <c r="C438" t="s">
        <v>37</v>
      </c>
      <c r="D438" t="s">
        <v>48</v>
      </c>
      <c r="E438">
        <v>6</v>
      </c>
      <c r="F438" t="str">
        <f t="shared" si="6"/>
        <v>Aggregate1-in-10August Typical Event Day30% Cycling6</v>
      </c>
      <c r="G438" s="5">
        <v>5.1610230000000001</v>
      </c>
      <c r="H438" s="5">
        <v>5.1610230000000001</v>
      </c>
      <c r="I438" s="5">
        <v>68.368200000000002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>
        <v>1337</v>
      </c>
      <c r="P438" t="s">
        <v>59</v>
      </c>
      <c r="Q438" t="s">
        <v>60</v>
      </c>
    </row>
    <row r="439" spans="1:17" x14ac:dyDescent="0.25">
      <c r="A439" s="4" t="s">
        <v>30</v>
      </c>
      <c r="B439" s="5" t="s">
        <v>38</v>
      </c>
      <c r="C439" t="s">
        <v>37</v>
      </c>
      <c r="D439" t="s">
        <v>31</v>
      </c>
      <c r="E439">
        <v>6</v>
      </c>
      <c r="F439" t="str">
        <f t="shared" si="6"/>
        <v>Average Per Ton1-in-10August Typical Event Day50% Cycling6</v>
      </c>
      <c r="G439" s="5">
        <v>0.36455660000000001</v>
      </c>
      <c r="H439" s="5">
        <v>0.36455660000000001</v>
      </c>
      <c r="I439" s="5">
        <v>68.653599999999997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>
        <v>3452</v>
      </c>
      <c r="P439" t="s">
        <v>59</v>
      </c>
      <c r="Q439" t="s">
        <v>60</v>
      </c>
    </row>
    <row r="440" spans="1:17" x14ac:dyDescent="0.25">
      <c r="A440" s="4" t="s">
        <v>28</v>
      </c>
      <c r="B440" s="5" t="s">
        <v>38</v>
      </c>
      <c r="C440" t="s">
        <v>37</v>
      </c>
      <c r="D440" t="s">
        <v>31</v>
      </c>
      <c r="E440">
        <v>6</v>
      </c>
      <c r="F440" t="str">
        <f t="shared" si="6"/>
        <v>Average Per Premise1-in-10August Typical Event Day50% Cycling6</v>
      </c>
      <c r="G440" s="5">
        <v>3.1419990000000002</v>
      </c>
      <c r="H440" s="5">
        <v>3.1419990000000002</v>
      </c>
      <c r="I440" s="5">
        <v>68.653599999999997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>
        <v>3452</v>
      </c>
      <c r="P440" t="s">
        <v>59</v>
      </c>
      <c r="Q440" t="s">
        <v>60</v>
      </c>
    </row>
    <row r="441" spans="1:17" x14ac:dyDescent="0.25">
      <c r="A441" s="4" t="s">
        <v>29</v>
      </c>
      <c r="B441" s="5" t="s">
        <v>38</v>
      </c>
      <c r="C441" t="s">
        <v>37</v>
      </c>
      <c r="D441" t="s">
        <v>31</v>
      </c>
      <c r="E441">
        <v>6</v>
      </c>
      <c r="F441" t="str">
        <f t="shared" si="6"/>
        <v>Average Per Device1-in-10August Typical Event Day50% Cycling6</v>
      </c>
      <c r="G441" s="5">
        <v>1.4139200000000001</v>
      </c>
      <c r="H441" s="5">
        <v>1.4139200000000001</v>
      </c>
      <c r="I441" s="5">
        <v>68.653599999999997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>
        <v>3452</v>
      </c>
      <c r="P441" t="s">
        <v>59</v>
      </c>
      <c r="Q441" t="s">
        <v>60</v>
      </c>
    </row>
    <row r="442" spans="1:17" x14ac:dyDescent="0.25">
      <c r="A442" s="4" t="s">
        <v>43</v>
      </c>
      <c r="B442" s="5" t="s">
        <v>38</v>
      </c>
      <c r="C442" t="s">
        <v>37</v>
      </c>
      <c r="D442" t="s">
        <v>31</v>
      </c>
      <c r="E442">
        <v>6</v>
      </c>
      <c r="F442" t="str">
        <f t="shared" si="6"/>
        <v>Aggregate1-in-10August Typical Event Day50% Cycling6</v>
      </c>
      <c r="G442" s="5">
        <v>10.84618</v>
      </c>
      <c r="H442" s="5">
        <v>10.84618</v>
      </c>
      <c r="I442" s="5">
        <v>68.653599999999997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>
        <v>3452</v>
      </c>
      <c r="P442" t="s">
        <v>59</v>
      </c>
      <c r="Q442" t="s">
        <v>60</v>
      </c>
    </row>
    <row r="443" spans="1:17" x14ac:dyDescent="0.25">
      <c r="A443" s="4" t="s">
        <v>30</v>
      </c>
      <c r="B443" s="5" t="s">
        <v>38</v>
      </c>
      <c r="C443" t="s">
        <v>37</v>
      </c>
      <c r="D443" t="s">
        <v>26</v>
      </c>
      <c r="E443">
        <v>6</v>
      </c>
      <c r="F443" t="str">
        <f t="shared" si="6"/>
        <v>Average Per Ton1-in-10August Typical Event DayAll6</v>
      </c>
      <c r="G443" s="5">
        <v>0.3643556</v>
      </c>
      <c r="H443" s="5">
        <v>0.3643556</v>
      </c>
      <c r="I443" s="5">
        <v>68.573899999999995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>
        <v>4789</v>
      </c>
      <c r="P443" t="s">
        <v>59</v>
      </c>
      <c r="Q443" t="s">
        <v>60</v>
      </c>
    </row>
    <row r="444" spans="1:17" x14ac:dyDescent="0.25">
      <c r="A444" s="4" t="s">
        <v>28</v>
      </c>
      <c r="B444" s="5" t="s">
        <v>38</v>
      </c>
      <c r="C444" t="s">
        <v>37</v>
      </c>
      <c r="D444" t="s">
        <v>26</v>
      </c>
      <c r="E444">
        <v>6</v>
      </c>
      <c r="F444" t="str">
        <f t="shared" si="6"/>
        <v>Average Per Premise1-in-10August Typical Event DayAll6</v>
      </c>
      <c r="G444" s="5">
        <v>3.3427820000000001</v>
      </c>
      <c r="H444" s="5">
        <v>3.3427820000000001</v>
      </c>
      <c r="I444" s="5">
        <v>68.573899999999995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>
        <v>4789</v>
      </c>
      <c r="P444" t="s">
        <v>59</v>
      </c>
      <c r="Q444" t="s">
        <v>60</v>
      </c>
    </row>
    <row r="445" spans="1:17" x14ac:dyDescent="0.25">
      <c r="A445" s="4" t="s">
        <v>29</v>
      </c>
      <c r="B445" s="5" t="s">
        <v>38</v>
      </c>
      <c r="C445" t="s">
        <v>37</v>
      </c>
      <c r="D445" t="s">
        <v>26</v>
      </c>
      <c r="E445">
        <v>6</v>
      </c>
      <c r="F445" t="str">
        <f t="shared" si="6"/>
        <v>Average Per Device1-in-10August Typical Event DayAll6</v>
      </c>
      <c r="G445" s="5">
        <v>1.4139360000000001</v>
      </c>
      <c r="H445" s="5">
        <v>1.4139360000000001</v>
      </c>
      <c r="I445" s="5">
        <v>68.573899999999995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>
        <v>4789</v>
      </c>
      <c r="P445" t="s">
        <v>59</v>
      </c>
      <c r="Q445" t="s">
        <v>60</v>
      </c>
    </row>
    <row r="446" spans="1:17" x14ac:dyDescent="0.25">
      <c r="A446" s="4" t="s">
        <v>43</v>
      </c>
      <c r="B446" s="5" t="s">
        <v>38</v>
      </c>
      <c r="C446" t="s">
        <v>37</v>
      </c>
      <c r="D446" t="s">
        <v>26</v>
      </c>
      <c r="E446">
        <v>6</v>
      </c>
      <c r="F446" t="str">
        <f t="shared" si="6"/>
        <v>Aggregate1-in-10August Typical Event DayAll6</v>
      </c>
      <c r="G446" s="5">
        <v>16.008579999999998</v>
      </c>
      <c r="H446" s="5">
        <v>16.008579999999998</v>
      </c>
      <c r="I446" s="5">
        <v>68.573899999999995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>
        <v>4789</v>
      </c>
      <c r="P446" t="s">
        <v>59</v>
      </c>
      <c r="Q446" t="s">
        <v>60</v>
      </c>
    </row>
    <row r="447" spans="1:17" x14ac:dyDescent="0.25">
      <c r="A447" s="4" t="s">
        <v>30</v>
      </c>
      <c r="B447" s="5" t="s">
        <v>38</v>
      </c>
      <c r="C447" t="s">
        <v>50</v>
      </c>
      <c r="D447" t="s">
        <v>48</v>
      </c>
      <c r="E447">
        <v>6</v>
      </c>
      <c r="F447" t="str">
        <f t="shared" si="6"/>
        <v>Average Per Ton1-in-10July Monthly System Peak Day30% Cycling6</v>
      </c>
      <c r="G447" s="5">
        <v>0.33517910000000001</v>
      </c>
      <c r="H447" s="5">
        <v>0.33517910000000001</v>
      </c>
      <c r="I447" s="5">
        <v>68.374799999999993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>
        <v>1337</v>
      </c>
      <c r="P447" t="s">
        <v>59</v>
      </c>
      <c r="Q447" t="s">
        <v>60</v>
      </c>
    </row>
    <row r="448" spans="1:17" x14ac:dyDescent="0.25">
      <c r="A448" s="4" t="s">
        <v>28</v>
      </c>
      <c r="B448" s="5" t="s">
        <v>38</v>
      </c>
      <c r="C448" t="s">
        <v>50</v>
      </c>
      <c r="D448" t="s">
        <v>48</v>
      </c>
      <c r="E448">
        <v>6</v>
      </c>
      <c r="F448" t="str">
        <f t="shared" si="6"/>
        <v>Average Per Premise1-in-10July Monthly System Peak Day30% Cycling6</v>
      </c>
      <c r="G448" s="5">
        <v>3.5561069999999999</v>
      </c>
      <c r="H448" s="5">
        <v>3.5561069999999999</v>
      </c>
      <c r="I448" s="5">
        <v>68.374799999999993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>
        <v>1337</v>
      </c>
      <c r="P448" t="s">
        <v>59</v>
      </c>
      <c r="Q448" t="s">
        <v>60</v>
      </c>
    </row>
    <row r="449" spans="1:17" x14ac:dyDescent="0.25">
      <c r="A449" s="4" t="s">
        <v>29</v>
      </c>
      <c r="B449" s="5" t="s">
        <v>38</v>
      </c>
      <c r="C449" t="s">
        <v>50</v>
      </c>
      <c r="D449" t="s">
        <v>48</v>
      </c>
      <c r="E449">
        <v>6</v>
      </c>
      <c r="F449" t="str">
        <f t="shared" si="6"/>
        <v>Average Per Device1-in-10July Monthly System Peak Day30% Cycling6</v>
      </c>
      <c r="G449" s="5">
        <v>1.3022499999999999</v>
      </c>
      <c r="H449" s="5">
        <v>1.3022499999999999</v>
      </c>
      <c r="I449" s="5">
        <v>68.374799999999993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>
        <v>1337</v>
      </c>
      <c r="P449" t="s">
        <v>59</v>
      </c>
      <c r="Q449" t="s">
        <v>60</v>
      </c>
    </row>
    <row r="450" spans="1:17" x14ac:dyDescent="0.25">
      <c r="A450" s="4" t="s">
        <v>43</v>
      </c>
      <c r="B450" s="5" t="s">
        <v>38</v>
      </c>
      <c r="C450" t="s">
        <v>50</v>
      </c>
      <c r="D450" t="s">
        <v>48</v>
      </c>
      <c r="E450">
        <v>6</v>
      </c>
      <c r="F450" t="str">
        <f t="shared" si="6"/>
        <v>Aggregate1-in-10July Monthly System Peak Day30% Cycling6</v>
      </c>
      <c r="G450" s="5">
        <v>4.7545149999999996</v>
      </c>
      <c r="H450" s="5">
        <v>4.7545149999999996</v>
      </c>
      <c r="I450" s="5">
        <v>68.374799999999993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>
        <v>1337</v>
      </c>
      <c r="P450" t="s">
        <v>59</v>
      </c>
      <c r="Q450" t="s">
        <v>60</v>
      </c>
    </row>
    <row r="451" spans="1:17" x14ac:dyDescent="0.25">
      <c r="A451" s="4" t="s">
        <v>30</v>
      </c>
      <c r="B451" s="5" t="s">
        <v>38</v>
      </c>
      <c r="C451" t="s">
        <v>50</v>
      </c>
      <c r="D451" t="s">
        <v>31</v>
      </c>
      <c r="E451">
        <v>6</v>
      </c>
      <c r="F451" t="str">
        <f t="shared" ref="F451:F514" si="7">CONCATENATE(A451,B451,C451,D451,E451)</f>
        <v>Average Per Ton1-in-10July Monthly System Peak Day50% Cycling6</v>
      </c>
      <c r="G451" s="5">
        <v>0.35273379999999999</v>
      </c>
      <c r="H451" s="5">
        <v>0.35273379999999999</v>
      </c>
      <c r="I451" s="5">
        <v>68.580200000000005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>
        <v>3452</v>
      </c>
      <c r="P451" t="s">
        <v>59</v>
      </c>
      <c r="Q451" t="s">
        <v>60</v>
      </c>
    </row>
    <row r="452" spans="1:17" x14ac:dyDescent="0.25">
      <c r="A452" s="4" t="s">
        <v>28</v>
      </c>
      <c r="B452" s="5" t="s">
        <v>38</v>
      </c>
      <c r="C452" t="s">
        <v>50</v>
      </c>
      <c r="D452" t="s">
        <v>31</v>
      </c>
      <c r="E452">
        <v>6</v>
      </c>
      <c r="F452" t="str">
        <f t="shared" si="7"/>
        <v>Average Per Premise1-in-10July Monthly System Peak Day50% Cycling6</v>
      </c>
      <c r="G452" s="5">
        <v>3.0401020000000001</v>
      </c>
      <c r="H452" s="5">
        <v>3.0401009999999999</v>
      </c>
      <c r="I452" s="5">
        <v>68.580200000000005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>
        <v>3452</v>
      </c>
      <c r="P452" t="s">
        <v>59</v>
      </c>
      <c r="Q452" t="s">
        <v>60</v>
      </c>
    </row>
    <row r="453" spans="1:17" x14ac:dyDescent="0.25">
      <c r="A453" s="4" t="s">
        <v>29</v>
      </c>
      <c r="B453" s="5" t="s">
        <v>38</v>
      </c>
      <c r="C453" t="s">
        <v>50</v>
      </c>
      <c r="D453" t="s">
        <v>31</v>
      </c>
      <c r="E453">
        <v>6</v>
      </c>
      <c r="F453" t="str">
        <f t="shared" si="7"/>
        <v>Average Per Device1-in-10July Monthly System Peak Day50% Cycling6</v>
      </c>
      <c r="G453" s="5">
        <v>1.3680650000000001</v>
      </c>
      <c r="H453" s="5">
        <v>1.3680650000000001</v>
      </c>
      <c r="I453" s="5">
        <v>68.580200000000005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>
        <v>3452</v>
      </c>
      <c r="P453" t="s">
        <v>59</v>
      </c>
      <c r="Q453" t="s">
        <v>60</v>
      </c>
    </row>
    <row r="454" spans="1:17" x14ac:dyDescent="0.25">
      <c r="A454" s="4" t="s">
        <v>43</v>
      </c>
      <c r="B454" s="5" t="s">
        <v>38</v>
      </c>
      <c r="C454" t="s">
        <v>50</v>
      </c>
      <c r="D454" t="s">
        <v>31</v>
      </c>
      <c r="E454">
        <v>6</v>
      </c>
      <c r="F454" t="str">
        <f t="shared" si="7"/>
        <v>Aggregate1-in-10July Monthly System Peak Day50% Cycling6</v>
      </c>
      <c r="G454" s="5">
        <v>10.494429999999999</v>
      </c>
      <c r="H454" s="5">
        <v>10.494429999999999</v>
      </c>
      <c r="I454" s="5">
        <v>68.580200000000005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>
        <v>3452</v>
      </c>
      <c r="P454" t="s">
        <v>59</v>
      </c>
      <c r="Q454" t="s">
        <v>60</v>
      </c>
    </row>
    <row r="455" spans="1:17" x14ac:dyDescent="0.25">
      <c r="A455" s="4" t="s">
        <v>30</v>
      </c>
      <c r="B455" s="5" t="s">
        <v>38</v>
      </c>
      <c r="C455" t="s">
        <v>50</v>
      </c>
      <c r="D455" t="s">
        <v>26</v>
      </c>
      <c r="E455">
        <v>6</v>
      </c>
      <c r="F455" t="str">
        <f t="shared" si="7"/>
        <v>Average Per Ton1-in-10July Monthly System Peak DayAll6</v>
      </c>
      <c r="G455" s="5">
        <v>0.34783249999999999</v>
      </c>
      <c r="H455" s="5">
        <v>0.34783249999999999</v>
      </c>
      <c r="I455" s="5">
        <v>68.522900000000007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>
        <v>4789</v>
      </c>
      <c r="P455" t="s">
        <v>59</v>
      </c>
      <c r="Q455" t="s">
        <v>60</v>
      </c>
    </row>
    <row r="456" spans="1:17" x14ac:dyDescent="0.25">
      <c r="A456" s="4" t="s">
        <v>28</v>
      </c>
      <c r="B456" s="5" t="s">
        <v>38</v>
      </c>
      <c r="C456" t="s">
        <v>50</v>
      </c>
      <c r="D456" t="s">
        <v>26</v>
      </c>
      <c r="E456">
        <v>6</v>
      </c>
      <c r="F456" t="str">
        <f t="shared" si="7"/>
        <v>Average Per Premise1-in-10July Monthly System Peak DayAll6</v>
      </c>
      <c r="G456" s="5">
        <v>3.1911909999999999</v>
      </c>
      <c r="H456" s="5">
        <v>3.1911909999999999</v>
      </c>
      <c r="I456" s="5">
        <v>68.522900000000007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>
        <v>4789</v>
      </c>
      <c r="P456" t="s">
        <v>59</v>
      </c>
      <c r="Q456" t="s">
        <v>60</v>
      </c>
    </row>
    <row r="457" spans="1:17" x14ac:dyDescent="0.25">
      <c r="A457" s="4" t="s">
        <v>29</v>
      </c>
      <c r="B457" s="5" t="s">
        <v>38</v>
      </c>
      <c r="C457" t="s">
        <v>50</v>
      </c>
      <c r="D457" t="s">
        <v>26</v>
      </c>
      <c r="E457">
        <v>6</v>
      </c>
      <c r="F457" t="str">
        <f t="shared" si="7"/>
        <v>Average Per Device1-in-10July Monthly System Peak DayAll6</v>
      </c>
      <c r="G457" s="5">
        <v>1.3498159999999999</v>
      </c>
      <c r="H457" s="5">
        <v>1.3498159999999999</v>
      </c>
      <c r="I457" s="5">
        <v>68.522900000000007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>
        <v>4789</v>
      </c>
      <c r="P457" t="s">
        <v>59</v>
      </c>
      <c r="Q457" t="s">
        <v>60</v>
      </c>
    </row>
    <row r="458" spans="1:17" x14ac:dyDescent="0.25">
      <c r="A458" s="4" t="s">
        <v>43</v>
      </c>
      <c r="B458" s="5" t="s">
        <v>38</v>
      </c>
      <c r="C458" t="s">
        <v>50</v>
      </c>
      <c r="D458" t="s">
        <v>26</v>
      </c>
      <c r="E458">
        <v>6</v>
      </c>
      <c r="F458" t="str">
        <f t="shared" si="7"/>
        <v>Aggregate1-in-10July Monthly System Peak DayAll6</v>
      </c>
      <c r="G458" s="5">
        <v>15.28261</v>
      </c>
      <c r="H458" s="5">
        <v>15.28261</v>
      </c>
      <c r="I458" s="5">
        <v>68.522900000000007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>
        <v>4789</v>
      </c>
      <c r="P458" t="s">
        <v>59</v>
      </c>
      <c r="Q458" t="s">
        <v>60</v>
      </c>
    </row>
    <row r="459" spans="1:17" x14ac:dyDescent="0.25">
      <c r="A459" s="4" t="s">
        <v>30</v>
      </c>
      <c r="B459" s="5" t="s">
        <v>38</v>
      </c>
      <c r="C459" t="s">
        <v>51</v>
      </c>
      <c r="D459" t="s">
        <v>48</v>
      </c>
      <c r="E459">
        <v>6</v>
      </c>
      <c r="F459" t="str">
        <f t="shared" si="7"/>
        <v>Average Per Ton1-in-10June Monthly System Peak Day30% Cycling6</v>
      </c>
      <c r="G459" s="5">
        <v>0.32732319999999998</v>
      </c>
      <c r="H459" s="5">
        <v>0.32732319999999998</v>
      </c>
      <c r="I459" s="5">
        <v>64.171099999999996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>
        <v>1337</v>
      </c>
      <c r="P459" t="s">
        <v>59</v>
      </c>
      <c r="Q459" t="s">
        <v>60</v>
      </c>
    </row>
    <row r="460" spans="1:17" x14ac:dyDescent="0.25">
      <c r="A460" s="4" t="s">
        <v>28</v>
      </c>
      <c r="B460" s="5" t="s">
        <v>38</v>
      </c>
      <c r="C460" t="s">
        <v>51</v>
      </c>
      <c r="D460" t="s">
        <v>48</v>
      </c>
      <c r="E460">
        <v>6</v>
      </c>
      <c r="F460" t="str">
        <f t="shared" si="7"/>
        <v>Average Per Premise1-in-10June Monthly System Peak Day30% Cycling6</v>
      </c>
      <c r="G460" s="5">
        <v>3.4727589999999999</v>
      </c>
      <c r="H460" s="5">
        <v>3.4727600000000001</v>
      </c>
      <c r="I460" s="5">
        <v>64.171099999999996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>
        <v>1337</v>
      </c>
      <c r="P460" t="s">
        <v>59</v>
      </c>
      <c r="Q460" t="s">
        <v>60</v>
      </c>
    </row>
    <row r="461" spans="1:17" x14ac:dyDescent="0.25">
      <c r="A461" s="4" t="s">
        <v>29</v>
      </c>
      <c r="B461" s="5" t="s">
        <v>38</v>
      </c>
      <c r="C461" t="s">
        <v>51</v>
      </c>
      <c r="D461" t="s">
        <v>48</v>
      </c>
      <c r="E461">
        <v>6</v>
      </c>
      <c r="F461" t="str">
        <f t="shared" si="7"/>
        <v>Average Per Device1-in-10June Monthly System Peak Day30% Cycling6</v>
      </c>
      <c r="G461" s="5">
        <v>1.271728</v>
      </c>
      <c r="H461" s="5">
        <v>1.271728</v>
      </c>
      <c r="I461" s="5">
        <v>64.171099999999996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>
        <v>1337</v>
      </c>
      <c r="P461" t="s">
        <v>59</v>
      </c>
      <c r="Q461" t="s">
        <v>60</v>
      </c>
    </row>
    <row r="462" spans="1:17" x14ac:dyDescent="0.25">
      <c r="A462" s="4" t="s">
        <v>43</v>
      </c>
      <c r="B462" s="5" t="s">
        <v>38</v>
      </c>
      <c r="C462" t="s">
        <v>51</v>
      </c>
      <c r="D462" t="s">
        <v>48</v>
      </c>
      <c r="E462">
        <v>6</v>
      </c>
      <c r="F462" t="str">
        <f t="shared" si="7"/>
        <v>Aggregate1-in-10June Monthly System Peak Day30% Cycling6</v>
      </c>
      <c r="G462" s="5">
        <v>4.6430790000000002</v>
      </c>
      <c r="H462" s="5">
        <v>4.6430790000000002</v>
      </c>
      <c r="I462" s="5">
        <v>64.171099999999996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>
        <v>1337</v>
      </c>
      <c r="P462" t="s">
        <v>59</v>
      </c>
      <c r="Q462" t="s">
        <v>60</v>
      </c>
    </row>
    <row r="463" spans="1:17" x14ac:dyDescent="0.25">
      <c r="A463" s="4" t="s">
        <v>30</v>
      </c>
      <c r="B463" s="5" t="s">
        <v>38</v>
      </c>
      <c r="C463" t="s">
        <v>51</v>
      </c>
      <c r="D463" t="s">
        <v>31</v>
      </c>
      <c r="E463">
        <v>6</v>
      </c>
      <c r="F463" t="str">
        <f t="shared" si="7"/>
        <v>Average Per Ton1-in-10June Monthly System Peak Day50% Cycling6</v>
      </c>
      <c r="G463" s="5">
        <v>0.34944920000000002</v>
      </c>
      <c r="H463" s="5">
        <v>0.34944920000000002</v>
      </c>
      <c r="I463" s="5">
        <v>64.638199999999998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>
        <v>3452</v>
      </c>
      <c r="P463" t="s">
        <v>59</v>
      </c>
      <c r="Q463" t="s">
        <v>60</v>
      </c>
    </row>
    <row r="464" spans="1:17" x14ac:dyDescent="0.25">
      <c r="A464" s="4" t="s">
        <v>28</v>
      </c>
      <c r="B464" s="5" t="s">
        <v>38</v>
      </c>
      <c r="C464" t="s">
        <v>51</v>
      </c>
      <c r="D464" t="s">
        <v>31</v>
      </c>
      <c r="E464">
        <v>6</v>
      </c>
      <c r="F464" t="str">
        <f t="shared" si="7"/>
        <v>Average Per Premise1-in-10June Monthly System Peak Day50% Cycling6</v>
      </c>
      <c r="G464" s="5">
        <v>3.0117919999999998</v>
      </c>
      <c r="H464" s="5">
        <v>3.0117919999999998</v>
      </c>
      <c r="I464" s="5">
        <v>64.638199999999998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>
        <v>3452</v>
      </c>
      <c r="P464" t="s">
        <v>59</v>
      </c>
      <c r="Q464" t="s">
        <v>60</v>
      </c>
    </row>
    <row r="465" spans="1:17" x14ac:dyDescent="0.25">
      <c r="A465" s="4" t="s">
        <v>29</v>
      </c>
      <c r="B465" s="5" t="s">
        <v>38</v>
      </c>
      <c r="C465" t="s">
        <v>51</v>
      </c>
      <c r="D465" t="s">
        <v>31</v>
      </c>
      <c r="E465">
        <v>6</v>
      </c>
      <c r="F465" t="str">
        <f t="shared" si="7"/>
        <v>Average Per Device1-in-10June Monthly System Peak Day50% Cycling6</v>
      </c>
      <c r="G465" s="5">
        <v>1.355326</v>
      </c>
      <c r="H465" s="5">
        <v>1.355326</v>
      </c>
      <c r="I465" s="5">
        <v>64.638199999999998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>
        <v>3452</v>
      </c>
      <c r="P465" t="s">
        <v>59</v>
      </c>
      <c r="Q465" t="s">
        <v>60</v>
      </c>
    </row>
    <row r="466" spans="1:17" x14ac:dyDescent="0.25">
      <c r="A466" s="4" t="s">
        <v>43</v>
      </c>
      <c r="B466" s="5" t="s">
        <v>38</v>
      </c>
      <c r="C466" t="s">
        <v>51</v>
      </c>
      <c r="D466" t="s">
        <v>31</v>
      </c>
      <c r="E466">
        <v>6</v>
      </c>
      <c r="F466" t="str">
        <f t="shared" si="7"/>
        <v>Aggregate1-in-10June Monthly System Peak Day50% Cycling6</v>
      </c>
      <c r="G466" s="5">
        <v>10.396710000000001</v>
      </c>
      <c r="H466" s="5">
        <v>10.396710000000001</v>
      </c>
      <c r="I466" s="5">
        <v>64.638199999999998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>
        <v>3452</v>
      </c>
      <c r="P466" t="s">
        <v>59</v>
      </c>
      <c r="Q466" t="s">
        <v>60</v>
      </c>
    </row>
    <row r="467" spans="1:17" x14ac:dyDescent="0.25">
      <c r="A467" s="4" t="s">
        <v>30</v>
      </c>
      <c r="B467" s="5" t="s">
        <v>38</v>
      </c>
      <c r="C467" t="s">
        <v>51</v>
      </c>
      <c r="D467" t="s">
        <v>26</v>
      </c>
      <c r="E467">
        <v>6</v>
      </c>
      <c r="F467" t="str">
        <f t="shared" si="7"/>
        <v>Average Per Ton1-in-10June Monthly System Peak DayAll6</v>
      </c>
      <c r="G467" s="5">
        <v>0.34327160000000001</v>
      </c>
      <c r="H467" s="5">
        <v>0.34327160000000001</v>
      </c>
      <c r="I467" s="5">
        <v>64.507800000000003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>
        <v>4789</v>
      </c>
      <c r="P467" t="s">
        <v>59</v>
      </c>
      <c r="Q467" t="s">
        <v>60</v>
      </c>
    </row>
    <row r="468" spans="1:17" x14ac:dyDescent="0.25">
      <c r="A468" s="4" t="s">
        <v>28</v>
      </c>
      <c r="B468" s="5" t="s">
        <v>38</v>
      </c>
      <c r="C468" t="s">
        <v>51</v>
      </c>
      <c r="D468" t="s">
        <v>26</v>
      </c>
      <c r="E468">
        <v>6</v>
      </c>
      <c r="F468" t="str">
        <f t="shared" si="7"/>
        <v>Average Per Premise1-in-10June Monthly System Peak DayAll6</v>
      </c>
      <c r="G468" s="5">
        <v>3.1493470000000001</v>
      </c>
      <c r="H468" s="5">
        <v>3.1493470000000001</v>
      </c>
      <c r="I468" s="5">
        <v>64.507800000000003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>
        <v>4789</v>
      </c>
      <c r="P468" t="s">
        <v>59</v>
      </c>
      <c r="Q468" t="s">
        <v>60</v>
      </c>
    </row>
    <row r="469" spans="1:17" x14ac:dyDescent="0.25">
      <c r="A469" s="4" t="s">
        <v>29</v>
      </c>
      <c r="B469" s="5" t="s">
        <v>38</v>
      </c>
      <c r="C469" t="s">
        <v>51</v>
      </c>
      <c r="D469" t="s">
        <v>26</v>
      </c>
      <c r="E469">
        <v>6</v>
      </c>
      <c r="F469" t="str">
        <f t="shared" si="7"/>
        <v>Average Per Device1-in-10June Monthly System Peak DayAll6</v>
      </c>
      <c r="G469" s="5">
        <v>1.3321160000000001</v>
      </c>
      <c r="H469" s="5">
        <v>1.3321160000000001</v>
      </c>
      <c r="I469" s="5">
        <v>64.507800000000003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>
        <v>4789</v>
      </c>
      <c r="P469" t="s">
        <v>59</v>
      </c>
      <c r="Q469" t="s">
        <v>60</v>
      </c>
    </row>
    <row r="470" spans="1:17" x14ac:dyDescent="0.25">
      <c r="A470" s="4" t="s">
        <v>43</v>
      </c>
      <c r="B470" s="5" t="s">
        <v>38</v>
      </c>
      <c r="C470" t="s">
        <v>51</v>
      </c>
      <c r="D470" t="s">
        <v>26</v>
      </c>
      <c r="E470">
        <v>6</v>
      </c>
      <c r="F470" t="str">
        <f t="shared" si="7"/>
        <v>Aggregate1-in-10June Monthly System Peak DayAll6</v>
      </c>
      <c r="G470" s="5">
        <v>15.08222</v>
      </c>
      <c r="H470" s="5">
        <v>15.08222</v>
      </c>
      <c r="I470" s="5">
        <v>64.507800000000003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>
        <v>4789</v>
      </c>
      <c r="P470" t="s">
        <v>59</v>
      </c>
      <c r="Q470" t="s">
        <v>60</v>
      </c>
    </row>
    <row r="471" spans="1:17" x14ac:dyDescent="0.25">
      <c r="A471" s="4" t="s">
        <v>30</v>
      </c>
      <c r="B471" s="5" t="s">
        <v>38</v>
      </c>
      <c r="C471" t="s">
        <v>52</v>
      </c>
      <c r="D471" t="s">
        <v>48</v>
      </c>
      <c r="E471">
        <v>6</v>
      </c>
      <c r="F471" t="str">
        <f t="shared" si="7"/>
        <v>Average Per Ton1-in-10May Monthly System Peak Day30% Cycling6</v>
      </c>
      <c r="G471" s="5">
        <v>0.32754699999999998</v>
      </c>
      <c r="H471" s="5">
        <v>0.32754699999999998</v>
      </c>
      <c r="I471" s="5">
        <v>62.762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>
        <v>1337</v>
      </c>
      <c r="P471" t="s">
        <v>59</v>
      </c>
      <c r="Q471" t="s">
        <v>60</v>
      </c>
    </row>
    <row r="472" spans="1:17" x14ac:dyDescent="0.25">
      <c r="A472" s="4" t="s">
        <v>28</v>
      </c>
      <c r="B472" s="5" t="s">
        <v>38</v>
      </c>
      <c r="C472" t="s">
        <v>52</v>
      </c>
      <c r="D472" t="s">
        <v>48</v>
      </c>
      <c r="E472">
        <v>6</v>
      </c>
      <c r="F472" t="str">
        <f t="shared" si="7"/>
        <v>Average Per Premise1-in-10May Monthly System Peak Day30% Cycling6</v>
      </c>
      <c r="G472" s="5">
        <v>3.4751349999999999</v>
      </c>
      <c r="H472" s="5">
        <v>3.4751349999999999</v>
      </c>
      <c r="I472" s="5">
        <v>62.762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>
        <v>1337</v>
      </c>
      <c r="P472" t="s">
        <v>59</v>
      </c>
      <c r="Q472" t="s">
        <v>60</v>
      </c>
    </row>
    <row r="473" spans="1:17" x14ac:dyDescent="0.25">
      <c r="A473" s="4" t="s">
        <v>29</v>
      </c>
      <c r="B473" s="5" t="s">
        <v>38</v>
      </c>
      <c r="C473" t="s">
        <v>52</v>
      </c>
      <c r="D473" t="s">
        <v>48</v>
      </c>
      <c r="E473">
        <v>6</v>
      </c>
      <c r="F473" t="str">
        <f t="shared" si="7"/>
        <v>Average Per Device1-in-10May Monthly System Peak Day30% Cycling6</v>
      </c>
      <c r="G473" s="5">
        <v>1.2725979999999999</v>
      </c>
      <c r="H473" s="5">
        <v>1.2725979999999999</v>
      </c>
      <c r="I473" s="5">
        <v>62.762</v>
      </c>
      <c r="J473" s="5">
        <v>0</v>
      </c>
      <c r="K473" s="5">
        <v>0</v>
      </c>
      <c r="L473" s="5">
        <v>0</v>
      </c>
      <c r="M473" s="5">
        <v>0</v>
      </c>
      <c r="N473" s="5">
        <v>0</v>
      </c>
      <c r="O473">
        <v>1337</v>
      </c>
      <c r="P473" t="s">
        <v>59</v>
      </c>
      <c r="Q473" t="s">
        <v>60</v>
      </c>
    </row>
    <row r="474" spans="1:17" x14ac:dyDescent="0.25">
      <c r="A474" s="4" t="s">
        <v>43</v>
      </c>
      <c r="B474" s="5" t="s">
        <v>38</v>
      </c>
      <c r="C474" t="s">
        <v>52</v>
      </c>
      <c r="D474" t="s">
        <v>48</v>
      </c>
      <c r="E474">
        <v>6</v>
      </c>
      <c r="F474" t="str">
        <f t="shared" si="7"/>
        <v>Aggregate1-in-10May Monthly System Peak Day30% Cycling6</v>
      </c>
      <c r="G474" s="5">
        <v>4.646255</v>
      </c>
      <c r="H474" s="5">
        <v>4.646255</v>
      </c>
      <c r="I474" s="5">
        <v>62.762</v>
      </c>
      <c r="J474" s="5">
        <v>0</v>
      </c>
      <c r="K474" s="5">
        <v>0</v>
      </c>
      <c r="L474" s="5">
        <v>0</v>
      </c>
      <c r="M474" s="5">
        <v>0</v>
      </c>
      <c r="N474" s="5">
        <v>0</v>
      </c>
      <c r="O474">
        <v>1337</v>
      </c>
      <c r="P474" t="s">
        <v>59</v>
      </c>
      <c r="Q474" t="s">
        <v>60</v>
      </c>
    </row>
    <row r="475" spans="1:17" x14ac:dyDescent="0.25">
      <c r="A475" s="4" t="s">
        <v>30</v>
      </c>
      <c r="B475" s="5" t="s">
        <v>38</v>
      </c>
      <c r="C475" t="s">
        <v>52</v>
      </c>
      <c r="D475" t="s">
        <v>31</v>
      </c>
      <c r="E475">
        <v>6</v>
      </c>
      <c r="F475" t="str">
        <f t="shared" si="7"/>
        <v>Average Per Ton1-in-10May Monthly System Peak Day50% Cycling6</v>
      </c>
      <c r="G475" s="5">
        <v>0.34915030000000002</v>
      </c>
      <c r="H475" s="5">
        <v>0.34915030000000002</v>
      </c>
      <c r="I475" s="5">
        <v>63.012500000000003</v>
      </c>
      <c r="J475" s="5">
        <v>0</v>
      </c>
      <c r="K475" s="5">
        <v>0</v>
      </c>
      <c r="L475" s="5">
        <v>0</v>
      </c>
      <c r="M475" s="5">
        <v>0</v>
      </c>
      <c r="N475" s="5">
        <v>0</v>
      </c>
      <c r="O475">
        <v>3452</v>
      </c>
      <c r="P475" t="s">
        <v>59</v>
      </c>
      <c r="Q475" t="s">
        <v>60</v>
      </c>
    </row>
    <row r="476" spans="1:17" x14ac:dyDescent="0.25">
      <c r="A476" s="4" t="s">
        <v>28</v>
      </c>
      <c r="B476" s="5" t="s">
        <v>38</v>
      </c>
      <c r="C476" t="s">
        <v>52</v>
      </c>
      <c r="D476" t="s">
        <v>31</v>
      </c>
      <c r="E476">
        <v>6</v>
      </c>
      <c r="F476" t="str">
        <f t="shared" si="7"/>
        <v>Average Per Premise1-in-10May Monthly System Peak Day50% Cycling6</v>
      </c>
      <c r="G476" s="5">
        <v>3.0092159999999999</v>
      </c>
      <c r="H476" s="5">
        <v>3.0092159999999999</v>
      </c>
      <c r="I476" s="5">
        <v>63.012500000000003</v>
      </c>
      <c r="J476" s="5">
        <v>0</v>
      </c>
      <c r="K476" s="5">
        <v>0</v>
      </c>
      <c r="L476" s="5">
        <v>0</v>
      </c>
      <c r="M476" s="5">
        <v>0</v>
      </c>
      <c r="N476" s="5">
        <v>0</v>
      </c>
      <c r="O476">
        <v>3452</v>
      </c>
      <c r="P476" t="s">
        <v>59</v>
      </c>
      <c r="Q476" t="s">
        <v>60</v>
      </c>
    </row>
    <row r="477" spans="1:17" x14ac:dyDescent="0.25">
      <c r="A477" s="4" t="s">
        <v>29</v>
      </c>
      <c r="B477" s="5" t="s">
        <v>38</v>
      </c>
      <c r="C477" t="s">
        <v>52</v>
      </c>
      <c r="D477" t="s">
        <v>31</v>
      </c>
      <c r="E477">
        <v>6</v>
      </c>
      <c r="F477" t="str">
        <f t="shared" si="7"/>
        <v>Average Per Device1-in-10May Monthly System Peak Day50% Cycling6</v>
      </c>
      <c r="G477" s="5">
        <v>1.3541669999999999</v>
      </c>
      <c r="H477" s="5">
        <v>1.3541669999999999</v>
      </c>
      <c r="I477" s="5">
        <v>63.012500000000003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>
        <v>3452</v>
      </c>
      <c r="P477" t="s">
        <v>59</v>
      </c>
      <c r="Q477" t="s">
        <v>60</v>
      </c>
    </row>
    <row r="478" spans="1:17" x14ac:dyDescent="0.25">
      <c r="A478" s="4" t="s">
        <v>43</v>
      </c>
      <c r="B478" s="5" t="s">
        <v>38</v>
      </c>
      <c r="C478" t="s">
        <v>52</v>
      </c>
      <c r="D478" t="s">
        <v>31</v>
      </c>
      <c r="E478">
        <v>6</v>
      </c>
      <c r="F478" t="str">
        <f t="shared" si="7"/>
        <v>Aggregate1-in-10May Monthly System Peak Day50% Cycling6</v>
      </c>
      <c r="G478" s="5">
        <v>10.38781</v>
      </c>
      <c r="H478" s="5">
        <v>10.38781</v>
      </c>
      <c r="I478" s="5">
        <v>63.012500000000003</v>
      </c>
      <c r="J478" s="5">
        <v>0</v>
      </c>
      <c r="K478" s="5">
        <v>0</v>
      </c>
      <c r="L478" s="5">
        <v>0</v>
      </c>
      <c r="M478" s="5">
        <v>0</v>
      </c>
      <c r="N478" s="5">
        <v>0</v>
      </c>
      <c r="O478">
        <v>3452</v>
      </c>
      <c r="P478" t="s">
        <v>59</v>
      </c>
      <c r="Q478" t="s">
        <v>60</v>
      </c>
    </row>
    <row r="479" spans="1:17" x14ac:dyDescent="0.25">
      <c r="A479" s="4" t="s">
        <v>30</v>
      </c>
      <c r="B479" s="5" t="s">
        <v>38</v>
      </c>
      <c r="C479" t="s">
        <v>52</v>
      </c>
      <c r="D479" t="s">
        <v>26</v>
      </c>
      <c r="E479">
        <v>6</v>
      </c>
      <c r="F479" t="str">
        <f t="shared" si="7"/>
        <v>Average Per Ton1-in-10May Monthly System Peak DayAll6</v>
      </c>
      <c r="G479" s="5">
        <v>0.3431187</v>
      </c>
      <c r="H479" s="5">
        <v>0.3431186</v>
      </c>
      <c r="I479" s="5">
        <v>62.942500000000003</v>
      </c>
      <c r="J479" s="5">
        <v>0</v>
      </c>
      <c r="K479" s="5">
        <v>0</v>
      </c>
      <c r="L479" s="5">
        <v>0</v>
      </c>
      <c r="M479" s="5">
        <v>0</v>
      </c>
      <c r="N479" s="5">
        <v>0</v>
      </c>
      <c r="O479">
        <v>4789</v>
      </c>
      <c r="P479" t="s">
        <v>59</v>
      </c>
      <c r="Q479" t="s">
        <v>60</v>
      </c>
    </row>
    <row r="480" spans="1:17" x14ac:dyDescent="0.25">
      <c r="A480" s="4" t="s">
        <v>28</v>
      </c>
      <c r="B480" s="5" t="s">
        <v>38</v>
      </c>
      <c r="C480" t="s">
        <v>52</v>
      </c>
      <c r="D480" t="s">
        <v>26</v>
      </c>
      <c r="E480">
        <v>6</v>
      </c>
      <c r="F480" t="str">
        <f t="shared" si="7"/>
        <v>Average Per Premise1-in-10May Monthly System Peak DayAll6</v>
      </c>
      <c r="G480" s="5">
        <v>3.1479439999999999</v>
      </c>
      <c r="H480" s="5">
        <v>3.1479430000000002</v>
      </c>
      <c r="I480" s="5">
        <v>62.942500000000003</v>
      </c>
      <c r="J480" s="5">
        <v>0</v>
      </c>
      <c r="K480" s="5">
        <v>0</v>
      </c>
      <c r="L480" s="5">
        <v>0</v>
      </c>
      <c r="M480" s="5">
        <v>0</v>
      </c>
      <c r="N480" s="5">
        <v>0</v>
      </c>
      <c r="O480">
        <v>4789</v>
      </c>
      <c r="P480" t="s">
        <v>59</v>
      </c>
      <c r="Q480" t="s">
        <v>60</v>
      </c>
    </row>
    <row r="481" spans="1:17" x14ac:dyDescent="0.25">
      <c r="A481" s="4" t="s">
        <v>29</v>
      </c>
      <c r="B481" s="5" t="s">
        <v>38</v>
      </c>
      <c r="C481" t="s">
        <v>52</v>
      </c>
      <c r="D481" t="s">
        <v>26</v>
      </c>
      <c r="E481">
        <v>6</v>
      </c>
      <c r="F481" t="str">
        <f t="shared" si="7"/>
        <v>Average Per Device1-in-10May Monthly System Peak DayAll6</v>
      </c>
      <c r="G481" s="5">
        <v>1.331523</v>
      </c>
      <c r="H481" s="5">
        <v>1.331523</v>
      </c>
      <c r="I481" s="5">
        <v>62.942500000000003</v>
      </c>
      <c r="J481" s="5">
        <v>0</v>
      </c>
      <c r="K481" s="5">
        <v>0</v>
      </c>
      <c r="L481" s="5">
        <v>0</v>
      </c>
      <c r="M481" s="5">
        <v>0</v>
      </c>
      <c r="N481" s="5">
        <v>0</v>
      </c>
      <c r="O481">
        <v>4789</v>
      </c>
      <c r="P481" t="s">
        <v>59</v>
      </c>
      <c r="Q481" t="s">
        <v>60</v>
      </c>
    </row>
    <row r="482" spans="1:17" x14ac:dyDescent="0.25">
      <c r="A482" s="4" t="s">
        <v>43</v>
      </c>
      <c r="B482" s="5" t="s">
        <v>38</v>
      </c>
      <c r="C482" t="s">
        <v>52</v>
      </c>
      <c r="D482" t="s">
        <v>26</v>
      </c>
      <c r="E482">
        <v>6</v>
      </c>
      <c r="F482" t="str">
        <f t="shared" si="7"/>
        <v>Aggregate1-in-10May Monthly System Peak DayAll6</v>
      </c>
      <c r="G482" s="5">
        <v>15.0755</v>
      </c>
      <c r="H482" s="5">
        <v>15.0755</v>
      </c>
      <c r="I482" s="5">
        <v>62.942500000000003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>
        <v>4789</v>
      </c>
      <c r="P482" t="s">
        <v>59</v>
      </c>
      <c r="Q482" t="s">
        <v>60</v>
      </c>
    </row>
    <row r="483" spans="1:17" x14ac:dyDescent="0.25">
      <c r="A483" s="4" t="s">
        <v>30</v>
      </c>
      <c r="B483" s="5" t="s">
        <v>38</v>
      </c>
      <c r="C483" t="s">
        <v>53</v>
      </c>
      <c r="D483" t="s">
        <v>48</v>
      </c>
      <c r="E483">
        <v>6</v>
      </c>
      <c r="F483" t="str">
        <f t="shared" si="7"/>
        <v>Average Per Ton1-in-10October Monthly System Peak Day30% Cycling6</v>
      </c>
      <c r="G483" s="5">
        <v>0.3462673</v>
      </c>
      <c r="H483" s="5">
        <v>0.3462673</v>
      </c>
      <c r="I483" s="5">
        <v>67.555300000000003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>
        <v>1337</v>
      </c>
      <c r="P483" t="s">
        <v>59</v>
      </c>
      <c r="Q483" t="s">
        <v>60</v>
      </c>
    </row>
    <row r="484" spans="1:17" x14ac:dyDescent="0.25">
      <c r="A484" s="4" t="s">
        <v>28</v>
      </c>
      <c r="B484" s="5" t="s">
        <v>38</v>
      </c>
      <c r="C484" t="s">
        <v>53</v>
      </c>
      <c r="D484" t="s">
        <v>48</v>
      </c>
      <c r="E484">
        <v>6</v>
      </c>
      <c r="F484" t="str">
        <f t="shared" si="7"/>
        <v>Average Per Premise1-in-10October Monthly System Peak Day30% Cycling6</v>
      </c>
      <c r="G484" s="5">
        <v>3.6737479999999998</v>
      </c>
      <c r="H484" s="5">
        <v>3.6737479999999998</v>
      </c>
      <c r="I484" s="5">
        <v>67.555300000000003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>
        <v>1337</v>
      </c>
      <c r="P484" t="s">
        <v>59</v>
      </c>
      <c r="Q484" t="s">
        <v>60</v>
      </c>
    </row>
    <row r="485" spans="1:17" x14ac:dyDescent="0.25">
      <c r="A485" s="4" t="s">
        <v>29</v>
      </c>
      <c r="B485" s="5" t="s">
        <v>38</v>
      </c>
      <c r="C485" t="s">
        <v>53</v>
      </c>
      <c r="D485" t="s">
        <v>48</v>
      </c>
      <c r="E485">
        <v>6</v>
      </c>
      <c r="F485" t="str">
        <f t="shared" si="7"/>
        <v>Average Per Device1-in-10October Monthly System Peak Day30% Cycling6</v>
      </c>
      <c r="G485" s="5">
        <v>1.3453299999999999</v>
      </c>
      <c r="H485" s="5">
        <v>1.3453299999999999</v>
      </c>
      <c r="I485" s="5">
        <v>67.555300000000003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>
        <v>1337</v>
      </c>
      <c r="P485" t="s">
        <v>59</v>
      </c>
      <c r="Q485" t="s">
        <v>60</v>
      </c>
    </row>
    <row r="486" spans="1:17" x14ac:dyDescent="0.25">
      <c r="A486" s="4" t="s">
        <v>43</v>
      </c>
      <c r="B486" s="5" t="s">
        <v>38</v>
      </c>
      <c r="C486" t="s">
        <v>53</v>
      </c>
      <c r="D486" t="s">
        <v>48</v>
      </c>
      <c r="E486">
        <v>6</v>
      </c>
      <c r="F486" t="str">
        <f t="shared" si="7"/>
        <v>Aggregate1-in-10October Monthly System Peak Day30% Cycling6</v>
      </c>
      <c r="G486" s="5">
        <v>4.9118019999999998</v>
      </c>
      <c r="H486" s="5">
        <v>4.9118019999999998</v>
      </c>
      <c r="I486" s="5">
        <v>67.555300000000003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>
        <v>1337</v>
      </c>
      <c r="P486" t="s">
        <v>59</v>
      </c>
      <c r="Q486" t="s">
        <v>60</v>
      </c>
    </row>
    <row r="487" spans="1:17" x14ac:dyDescent="0.25">
      <c r="A487" s="4" t="s">
        <v>30</v>
      </c>
      <c r="B487" s="5" t="s">
        <v>38</v>
      </c>
      <c r="C487" t="s">
        <v>53</v>
      </c>
      <c r="D487" t="s">
        <v>31</v>
      </c>
      <c r="E487">
        <v>6</v>
      </c>
      <c r="F487" t="str">
        <f t="shared" si="7"/>
        <v>Average Per Ton1-in-10October Monthly System Peak Day50% Cycling6</v>
      </c>
      <c r="G487" s="5">
        <v>0.3579387</v>
      </c>
      <c r="H487" s="5">
        <v>0.3579387</v>
      </c>
      <c r="I487" s="5">
        <v>67.902299999999997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>
        <v>3452</v>
      </c>
      <c r="P487" t="s">
        <v>59</v>
      </c>
      <c r="Q487" t="s">
        <v>60</v>
      </c>
    </row>
    <row r="488" spans="1:17" x14ac:dyDescent="0.25">
      <c r="A488" s="4" t="s">
        <v>28</v>
      </c>
      <c r="B488" s="5" t="s">
        <v>38</v>
      </c>
      <c r="C488" t="s">
        <v>53</v>
      </c>
      <c r="D488" t="s">
        <v>31</v>
      </c>
      <c r="E488">
        <v>6</v>
      </c>
      <c r="F488" t="str">
        <f t="shared" si="7"/>
        <v>Average Per Premise1-in-10October Monthly System Peak Day50% Cycling6</v>
      </c>
      <c r="G488" s="5">
        <v>3.0849609999999998</v>
      </c>
      <c r="H488" s="5">
        <v>3.0849609999999998</v>
      </c>
      <c r="I488" s="5">
        <v>67.902299999999997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>
        <v>3452</v>
      </c>
      <c r="P488" t="s">
        <v>59</v>
      </c>
      <c r="Q488" t="s">
        <v>60</v>
      </c>
    </row>
    <row r="489" spans="1:17" x14ac:dyDescent="0.25">
      <c r="A489" s="4" t="s">
        <v>29</v>
      </c>
      <c r="B489" s="5" t="s">
        <v>38</v>
      </c>
      <c r="C489" t="s">
        <v>53</v>
      </c>
      <c r="D489" t="s">
        <v>31</v>
      </c>
      <c r="E489">
        <v>6</v>
      </c>
      <c r="F489" t="str">
        <f t="shared" si="7"/>
        <v>Average Per Device1-in-10October Monthly System Peak Day50% Cycling6</v>
      </c>
      <c r="G489" s="5">
        <v>1.388253</v>
      </c>
      <c r="H489" s="5">
        <v>1.388253</v>
      </c>
      <c r="I489" s="5">
        <v>67.902299999999997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>
        <v>3452</v>
      </c>
      <c r="P489" t="s">
        <v>59</v>
      </c>
      <c r="Q489" t="s">
        <v>60</v>
      </c>
    </row>
    <row r="490" spans="1:17" x14ac:dyDescent="0.25">
      <c r="A490" s="4" t="s">
        <v>43</v>
      </c>
      <c r="B490" s="5" t="s">
        <v>38</v>
      </c>
      <c r="C490" t="s">
        <v>53</v>
      </c>
      <c r="D490" t="s">
        <v>31</v>
      </c>
      <c r="E490">
        <v>6</v>
      </c>
      <c r="F490" t="str">
        <f t="shared" si="7"/>
        <v>Aggregate1-in-10October Monthly System Peak Day50% Cycling6</v>
      </c>
      <c r="G490" s="5">
        <v>10.649290000000001</v>
      </c>
      <c r="H490" s="5">
        <v>10.649290000000001</v>
      </c>
      <c r="I490" s="5">
        <v>67.902299999999997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>
        <v>3452</v>
      </c>
      <c r="P490" t="s">
        <v>59</v>
      </c>
      <c r="Q490" t="s">
        <v>60</v>
      </c>
    </row>
    <row r="491" spans="1:17" x14ac:dyDescent="0.25">
      <c r="A491" s="4" t="s">
        <v>30</v>
      </c>
      <c r="B491" s="5" t="s">
        <v>38</v>
      </c>
      <c r="C491" t="s">
        <v>53</v>
      </c>
      <c r="D491" t="s">
        <v>26</v>
      </c>
      <c r="E491">
        <v>6</v>
      </c>
      <c r="F491" t="str">
        <f t="shared" si="7"/>
        <v>Average Per Ton1-in-10October Monthly System Peak DayAll6</v>
      </c>
      <c r="G491" s="5">
        <v>0.35468</v>
      </c>
      <c r="H491" s="5">
        <v>0.3546801</v>
      </c>
      <c r="I491" s="5">
        <v>67.805400000000006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>
        <v>4789</v>
      </c>
      <c r="P491" t="s">
        <v>59</v>
      </c>
      <c r="Q491" t="s">
        <v>60</v>
      </c>
    </row>
    <row r="492" spans="1:17" x14ac:dyDescent="0.25">
      <c r="A492" s="4" t="s">
        <v>28</v>
      </c>
      <c r="B492" s="5" t="s">
        <v>38</v>
      </c>
      <c r="C492" t="s">
        <v>53</v>
      </c>
      <c r="D492" t="s">
        <v>26</v>
      </c>
      <c r="E492">
        <v>6</v>
      </c>
      <c r="F492" t="str">
        <f t="shared" si="7"/>
        <v>Average Per Premise1-in-10October Monthly System Peak DayAll6</v>
      </c>
      <c r="G492" s="5">
        <v>3.2540140000000002</v>
      </c>
      <c r="H492" s="5">
        <v>3.2540140000000002</v>
      </c>
      <c r="I492" s="5">
        <v>67.805400000000006</v>
      </c>
      <c r="J492" s="5">
        <v>0</v>
      </c>
      <c r="K492" s="5">
        <v>0</v>
      </c>
      <c r="L492" s="5">
        <v>0</v>
      </c>
      <c r="M492" s="5">
        <v>0</v>
      </c>
      <c r="N492" s="5">
        <v>0</v>
      </c>
      <c r="O492">
        <v>4789</v>
      </c>
      <c r="P492" t="s">
        <v>59</v>
      </c>
      <c r="Q492" t="s">
        <v>60</v>
      </c>
    </row>
    <row r="493" spans="1:17" x14ac:dyDescent="0.25">
      <c r="A493" s="4" t="s">
        <v>29</v>
      </c>
      <c r="B493" s="5" t="s">
        <v>38</v>
      </c>
      <c r="C493" t="s">
        <v>53</v>
      </c>
      <c r="D493" t="s">
        <v>26</v>
      </c>
      <c r="E493">
        <v>6</v>
      </c>
      <c r="F493" t="str">
        <f t="shared" si="7"/>
        <v>Average Per Device1-in-10October Monthly System Peak DayAll6</v>
      </c>
      <c r="G493" s="5">
        <v>1.3763890000000001</v>
      </c>
      <c r="H493" s="5">
        <v>1.3763890000000001</v>
      </c>
      <c r="I493" s="5">
        <v>67.805400000000006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>
        <v>4789</v>
      </c>
      <c r="P493" t="s">
        <v>59</v>
      </c>
      <c r="Q493" t="s">
        <v>60</v>
      </c>
    </row>
    <row r="494" spans="1:17" x14ac:dyDescent="0.25">
      <c r="A494" s="4" t="s">
        <v>43</v>
      </c>
      <c r="B494" s="5" t="s">
        <v>38</v>
      </c>
      <c r="C494" t="s">
        <v>53</v>
      </c>
      <c r="D494" t="s">
        <v>26</v>
      </c>
      <c r="E494">
        <v>6</v>
      </c>
      <c r="F494" t="str">
        <f t="shared" si="7"/>
        <v>Aggregate1-in-10October Monthly System Peak DayAll6</v>
      </c>
      <c r="G494" s="5">
        <v>15.58347</v>
      </c>
      <c r="H494" s="5">
        <v>15.58347</v>
      </c>
      <c r="I494" s="5">
        <v>67.805400000000006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>
        <v>4789</v>
      </c>
      <c r="P494" t="s">
        <v>59</v>
      </c>
      <c r="Q494" t="s">
        <v>60</v>
      </c>
    </row>
    <row r="495" spans="1:17" x14ac:dyDescent="0.25">
      <c r="A495" s="4" t="s">
        <v>30</v>
      </c>
      <c r="B495" s="5" t="s">
        <v>38</v>
      </c>
      <c r="C495" t="s">
        <v>54</v>
      </c>
      <c r="D495" t="s">
        <v>48</v>
      </c>
      <c r="E495">
        <v>6</v>
      </c>
      <c r="F495" t="str">
        <f t="shared" si="7"/>
        <v>Average Per Ton1-in-10September Monthly System Peak Day30% Cycling6</v>
      </c>
      <c r="G495" s="5">
        <v>0.4228209</v>
      </c>
      <c r="H495" s="5">
        <v>0.4228209</v>
      </c>
      <c r="I495" s="5">
        <v>71.262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>
        <v>1337</v>
      </c>
      <c r="P495" t="s">
        <v>59</v>
      </c>
      <c r="Q495" t="s">
        <v>60</v>
      </c>
    </row>
    <row r="496" spans="1:17" x14ac:dyDescent="0.25">
      <c r="A496" s="4" t="s">
        <v>28</v>
      </c>
      <c r="B496" s="5" t="s">
        <v>38</v>
      </c>
      <c r="C496" t="s">
        <v>54</v>
      </c>
      <c r="D496" t="s">
        <v>48</v>
      </c>
      <c r="E496">
        <v>6</v>
      </c>
      <c r="F496" t="str">
        <f t="shared" si="7"/>
        <v>Average Per Premise1-in-10September Monthly System Peak Day30% Cycling6</v>
      </c>
      <c r="G496" s="5">
        <v>4.4859499999999999</v>
      </c>
      <c r="H496" s="5">
        <v>4.4859499999999999</v>
      </c>
      <c r="I496" s="5">
        <v>71.262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>
        <v>1337</v>
      </c>
      <c r="P496" t="s">
        <v>59</v>
      </c>
      <c r="Q496" t="s">
        <v>60</v>
      </c>
    </row>
    <row r="497" spans="1:17" x14ac:dyDescent="0.25">
      <c r="A497" s="4" t="s">
        <v>29</v>
      </c>
      <c r="B497" s="5" t="s">
        <v>38</v>
      </c>
      <c r="C497" t="s">
        <v>54</v>
      </c>
      <c r="D497" t="s">
        <v>48</v>
      </c>
      <c r="E497">
        <v>6</v>
      </c>
      <c r="F497" t="str">
        <f t="shared" si="7"/>
        <v>Average Per Device1-in-10September Monthly System Peak Day30% Cycling6</v>
      </c>
      <c r="G497" s="5">
        <v>1.6427590000000001</v>
      </c>
      <c r="H497" s="5">
        <v>1.6427590000000001</v>
      </c>
      <c r="I497" s="5">
        <v>71.262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>
        <v>1337</v>
      </c>
      <c r="P497" t="s">
        <v>59</v>
      </c>
      <c r="Q497" t="s">
        <v>60</v>
      </c>
    </row>
    <row r="498" spans="1:17" x14ac:dyDescent="0.25">
      <c r="A498" s="4" t="s">
        <v>43</v>
      </c>
      <c r="B498" s="5" t="s">
        <v>38</v>
      </c>
      <c r="C498" t="s">
        <v>54</v>
      </c>
      <c r="D498" t="s">
        <v>48</v>
      </c>
      <c r="E498">
        <v>6</v>
      </c>
      <c r="F498" t="str">
        <f t="shared" si="7"/>
        <v>Aggregate1-in-10September Monthly System Peak Day30% Cycling6</v>
      </c>
      <c r="G498" s="5">
        <v>5.9977150000000004</v>
      </c>
      <c r="H498" s="5">
        <v>5.9977150000000004</v>
      </c>
      <c r="I498" s="5">
        <v>71.262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>
        <v>1337</v>
      </c>
      <c r="P498" t="s">
        <v>59</v>
      </c>
      <c r="Q498" t="s">
        <v>60</v>
      </c>
    </row>
    <row r="499" spans="1:17" x14ac:dyDescent="0.25">
      <c r="A499" s="4" t="s">
        <v>30</v>
      </c>
      <c r="B499" s="5" t="s">
        <v>38</v>
      </c>
      <c r="C499" t="s">
        <v>54</v>
      </c>
      <c r="D499" t="s">
        <v>31</v>
      </c>
      <c r="E499">
        <v>6</v>
      </c>
      <c r="F499" t="str">
        <f t="shared" si="7"/>
        <v>Average Per Ton1-in-10September Monthly System Peak Day50% Cycling6</v>
      </c>
      <c r="G499" s="5">
        <v>0.3886889</v>
      </c>
      <c r="H499" s="5">
        <v>0.3886889</v>
      </c>
      <c r="I499" s="5">
        <v>71.512500000000003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>
        <v>3452</v>
      </c>
      <c r="P499" t="s">
        <v>59</v>
      </c>
      <c r="Q499" t="s">
        <v>60</v>
      </c>
    </row>
    <row r="500" spans="1:17" x14ac:dyDescent="0.25">
      <c r="A500" s="4" t="s">
        <v>28</v>
      </c>
      <c r="B500" s="5" t="s">
        <v>38</v>
      </c>
      <c r="C500" t="s">
        <v>54</v>
      </c>
      <c r="D500" t="s">
        <v>31</v>
      </c>
      <c r="E500">
        <v>6</v>
      </c>
      <c r="F500" t="str">
        <f t="shared" si="7"/>
        <v>Average Per Premise1-in-10September Monthly System Peak Day50% Cycling6</v>
      </c>
      <c r="G500" s="5">
        <v>3.349987</v>
      </c>
      <c r="H500" s="5">
        <v>3.349987</v>
      </c>
      <c r="I500" s="5">
        <v>71.512500000000003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>
        <v>3452</v>
      </c>
      <c r="P500" t="s">
        <v>59</v>
      </c>
      <c r="Q500" t="s">
        <v>60</v>
      </c>
    </row>
    <row r="501" spans="1:17" x14ac:dyDescent="0.25">
      <c r="A501" s="4" t="s">
        <v>29</v>
      </c>
      <c r="B501" s="5" t="s">
        <v>38</v>
      </c>
      <c r="C501" t="s">
        <v>54</v>
      </c>
      <c r="D501" t="s">
        <v>31</v>
      </c>
      <c r="E501">
        <v>6</v>
      </c>
      <c r="F501" t="str">
        <f t="shared" si="7"/>
        <v>Average Per Device1-in-10September Monthly System Peak Day50% Cycling6</v>
      </c>
      <c r="G501" s="5">
        <v>1.5075160000000001</v>
      </c>
      <c r="H501" s="5">
        <v>1.5075160000000001</v>
      </c>
      <c r="I501" s="5">
        <v>71.512500000000003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>
        <v>3452</v>
      </c>
      <c r="P501" t="s">
        <v>59</v>
      </c>
      <c r="Q501" t="s">
        <v>60</v>
      </c>
    </row>
    <row r="502" spans="1:17" x14ac:dyDescent="0.25">
      <c r="A502" s="4" t="s">
        <v>43</v>
      </c>
      <c r="B502" s="5" t="s">
        <v>38</v>
      </c>
      <c r="C502" t="s">
        <v>54</v>
      </c>
      <c r="D502" t="s">
        <v>31</v>
      </c>
      <c r="E502">
        <v>6</v>
      </c>
      <c r="F502" t="str">
        <f t="shared" si="7"/>
        <v>Aggregate1-in-10September Monthly System Peak Day50% Cycling6</v>
      </c>
      <c r="G502" s="5">
        <v>11.564159999999999</v>
      </c>
      <c r="H502" s="5">
        <v>11.564159999999999</v>
      </c>
      <c r="I502" s="5">
        <v>71.512500000000003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>
        <v>3452</v>
      </c>
      <c r="P502" t="s">
        <v>59</v>
      </c>
      <c r="Q502" t="s">
        <v>60</v>
      </c>
    </row>
    <row r="503" spans="1:17" x14ac:dyDescent="0.25">
      <c r="A503" s="4" t="s">
        <v>30</v>
      </c>
      <c r="B503" s="5" t="s">
        <v>38</v>
      </c>
      <c r="C503" t="s">
        <v>54</v>
      </c>
      <c r="D503" t="s">
        <v>26</v>
      </c>
      <c r="E503">
        <v>6</v>
      </c>
      <c r="F503" t="str">
        <f t="shared" si="7"/>
        <v>Average Per Ton1-in-10September Monthly System Peak DayAll6</v>
      </c>
      <c r="G503" s="5">
        <v>0.39821849999999998</v>
      </c>
      <c r="H503" s="5">
        <v>0.39821849999999998</v>
      </c>
      <c r="I503" s="5">
        <v>71.442499999999995</v>
      </c>
      <c r="J503" s="5">
        <v>0</v>
      </c>
      <c r="K503" s="5">
        <v>0</v>
      </c>
      <c r="L503" s="5">
        <v>0</v>
      </c>
      <c r="M503" s="5">
        <v>0</v>
      </c>
      <c r="N503" s="5">
        <v>0</v>
      </c>
      <c r="O503">
        <v>4789</v>
      </c>
      <c r="P503" t="s">
        <v>59</v>
      </c>
      <c r="Q503" t="s">
        <v>60</v>
      </c>
    </row>
    <row r="504" spans="1:17" x14ac:dyDescent="0.25">
      <c r="A504" s="4" t="s">
        <v>28</v>
      </c>
      <c r="B504" s="5" t="s">
        <v>38</v>
      </c>
      <c r="C504" t="s">
        <v>54</v>
      </c>
      <c r="D504" t="s">
        <v>26</v>
      </c>
      <c r="E504">
        <v>6</v>
      </c>
      <c r="F504" t="str">
        <f t="shared" si="7"/>
        <v>Average Per Premise1-in-10September Monthly System Peak DayAll6</v>
      </c>
      <c r="G504" s="5">
        <v>3.6534580000000001</v>
      </c>
      <c r="H504" s="5">
        <v>3.6534580000000001</v>
      </c>
      <c r="I504" s="5">
        <v>71.442499999999995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>
        <v>4789</v>
      </c>
      <c r="P504" t="s">
        <v>59</v>
      </c>
      <c r="Q504" t="s">
        <v>60</v>
      </c>
    </row>
    <row r="505" spans="1:17" x14ac:dyDescent="0.25">
      <c r="A505" s="4" t="s">
        <v>29</v>
      </c>
      <c r="B505" s="5" t="s">
        <v>38</v>
      </c>
      <c r="C505" t="s">
        <v>54</v>
      </c>
      <c r="D505" t="s">
        <v>26</v>
      </c>
      <c r="E505">
        <v>6</v>
      </c>
      <c r="F505" t="str">
        <f t="shared" si="7"/>
        <v>Average Per Device1-in-10September Monthly System Peak DayAll6</v>
      </c>
      <c r="G505" s="5">
        <v>1.5453460000000001</v>
      </c>
      <c r="H505" s="5">
        <v>1.5453460000000001</v>
      </c>
      <c r="I505" s="5">
        <v>71.442499999999995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>
        <v>4789</v>
      </c>
      <c r="P505" t="s">
        <v>59</v>
      </c>
      <c r="Q505" t="s">
        <v>60</v>
      </c>
    </row>
    <row r="506" spans="1:17" x14ac:dyDescent="0.25">
      <c r="A506" s="4" t="s">
        <v>43</v>
      </c>
      <c r="B506" s="5" t="s">
        <v>38</v>
      </c>
      <c r="C506" t="s">
        <v>54</v>
      </c>
      <c r="D506" t="s">
        <v>26</v>
      </c>
      <c r="E506">
        <v>6</v>
      </c>
      <c r="F506" t="str">
        <f t="shared" si="7"/>
        <v>Aggregate1-in-10September Monthly System Peak DayAll6</v>
      </c>
      <c r="G506" s="5">
        <v>17.496410000000001</v>
      </c>
      <c r="H506" s="5">
        <v>17.496410000000001</v>
      </c>
      <c r="I506" s="5">
        <v>71.442499999999995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>
        <v>4789</v>
      </c>
      <c r="P506" t="s">
        <v>59</v>
      </c>
      <c r="Q506" t="s">
        <v>60</v>
      </c>
    </row>
    <row r="507" spans="1:17" x14ac:dyDescent="0.25">
      <c r="A507" s="4" t="s">
        <v>30</v>
      </c>
      <c r="B507" s="5" t="s">
        <v>38</v>
      </c>
      <c r="C507" t="s">
        <v>49</v>
      </c>
      <c r="D507" t="s">
        <v>48</v>
      </c>
      <c r="E507">
        <v>7</v>
      </c>
      <c r="F507" t="str">
        <f t="shared" si="7"/>
        <v>Average Per Ton1-in-10August Monthly System Peak Day30% Cycling7</v>
      </c>
      <c r="G507" s="5">
        <v>0.42575580000000002</v>
      </c>
      <c r="H507" s="5">
        <v>0.42575580000000002</v>
      </c>
      <c r="I507" s="5">
        <v>69.760099999999994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>
        <v>1337</v>
      </c>
      <c r="P507" t="s">
        <v>59</v>
      </c>
      <c r="Q507" t="s">
        <v>60</v>
      </c>
    </row>
    <row r="508" spans="1:17" x14ac:dyDescent="0.25">
      <c r="A508" s="4" t="s">
        <v>28</v>
      </c>
      <c r="B508" s="5" t="s">
        <v>38</v>
      </c>
      <c r="C508" t="s">
        <v>49</v>
      </c>
      <c r="D508" t="s">
        <v>48</v>
      </c>
      <c r="E508">
        <v>7</v>
      </c>
      <c r="F508" t="str">
        <f t="shared" si="7"/>
        <v>Average Per Premise1-in-10August Monthly System Peak Day30% Cycling7</v>
      </c>
      <c r="G508" s="5">
        <v>4.5170880000000002</v>
      </c>
      <c r="H508" s="5">
        <v>4.5170880000000002</v>
      </c>
      <c r="I508" s="5">
        <v>69.760099999999994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>
        <v>1337</v>
      </c>
      <c r="P508" t="s">
        <v>59</v>
      </c>
      <c r="Q508" t="s">
        <v>60</v>
      </c>
    </row>
    <row r="509" spans="1:17" x14ac:dyDescent="0.25">
      <c r="A509" s="4" t="s">
        <v>29</v>
      </c>
      <c r="B509" s="5" t="s">
        <v>38</v>
      </c>
      <c r="C509" t="s">
        <v>49</v>
      </c>
      <c r="D509" t="s">
        <v>48</v>
      </c>
      <c r="E509">
        <v>7</v>
      </c>
      <c r="F509" t="str">
        <f t="shared" si="7"/>
        <v>Average Per Device1-in-10August Monthly System Peak Day30% Cycling7</v>
      </c>
      <c r="G509" s="5">
        <v>1.6541619999999999</v>
      </c>
      <c r="H509" s="5">
        <v>1.6541619999999999</v>
      </c>
      <c r="I509" s="5">
        <v>69.760099999999994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>
        <v>1337</v>
      </c>
      <c r="P509" t="s">
        <v>59</v>
      </c>
      <c r="Q509" t="s">
        <v>60</v>
      </c>
    </row>
    <row r="510" spans="1:17" x14ac:dyDescent="0.25">
      <c r="A510" s="4" t="s">
        <v>43</v>
      </c>
      <c r="B510" s="5" t="s">
        <v>38</v>
      </c>
      <c r="C510" t="s">
        <v>49</v>
      </c>
      <c r="D510" t="s">
        <v>48</v>
      </c>
      <c r="E510">
        <v>7</v>
      </c>
      <c r="F510" t="str">
        <f t="shared" si="7"/>
        <v>Aggregate1-in-10August Monthly System Peak Day30% Cycling7</v>
      </c>
      <c r="G510" s="5">
        <v>6.0393460000000001</v>
      </c>
      <c r="H510" s="5">
        <v>6.0393460000000001</v>
      </c>
      <c r="I510" s="5">
        <v>69.760099999999994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>
        <v>1337</v>
      </c>
      <c r="P510" t="s">
        <v>59</v>
      </c>
      <c r="Q510" t="s">
        <v>60</v>
      </c>
    </row>
    <row r="511" spans="1:17" x14ac:dyDescent="0.25">
      <c r="A511" s="4" t="s">
        <v>30</v>
      </c>
      <c r="B511" s="5" t="s">
        <v>38</v>
      </c>
      <c r="C511" t="s">
        <v>49</v>
      </c>
      <c r="D511" t="s">
        <v>31</v>
      </c>
      <c r="E511">
        <v>7</v>
      </c>
      <c r="F511" t="str">
        <f t="shared" si="7"/>
        <v>Average Per Ton1-in-10August Monthly System Peak Day50% Cycling7</v>
      </c>
      <c r="G511" s="5">
        <v>0.41617850000000001</v>
      </c>
      <c r="H511" s="5">
        <v>0.41617850000000001</v>
      </c>
      <c r="I511" s="5">
        <v>70.009900000000002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>
        <v>3452</v>
      </c>
      <c r="P511" t="s">
        <v>59</v>
      </c>
      <c r="Q511" t="s">
        <v>60</v>
      </c>
    </row>
    <row r="512" spans="1:17" x14ac:dyDescent="0.25">
      <c r="A512" s="4" t="s">
        <v>28</v>
      </c>
      <c r="B512" s="5" t="s">
        <v>38</v>
      </c>
      <c r="C512" t="s">
        <v>49</v>
      </c>
      <c r="D512" t="s">
        <v>31</v>
      </c>
      <c r="E512">
        <v>7</v>
      </c>
      <c r="F512" t="str">
        <f t="shared" si="7"/>
        <v>Average Per Premise1-in-10August Monthly System Peak Day50% Cycling7</v>
      </c>
      <c r="G512" s="5">
        <v>3.5869110000000002</v>
      </c>
      <c r="H512" s="5">
        <v>3.5869110000000002</v>
      </c>
      <c r="I512" s="5">
        <v>70.009900000000002</v>
      </c>
      <c r="J512" s="5">
        <v>0</v>
      </c>
      <c r="K512" s="5">
        <v>0</v>
      </c>
      <c r="L512" s="5">
        <v>0</v>
      </c>
      <c r="M512" s="5">
        <v>0</v>
      </c>
      <c r="N512" s="5">
        <v>0</v>
      </c>
      <c r="O512">
        <v>3452</v>
      </c>
      <c r="P512" t="s">
        <v>59</v>
      </c>
      <c r="Q512" t="s">
        <v>60</v>
      </c>
    </row>
    <row r="513" spans="1:17" x14ac:dyDescent="0.25">
      <c r="A513" s="4" t="s">
        <v>29</v>
      </c>
      <c r="B513" s="5" t="s">
        <v>38</v>
      </c>
      <c r="C513" t="s">
        <v>49</v>
      </c>
      <c r="D513" t="s">
        <v>31</v>
      </c>
      <c r="E513">
        <v>7</v>
      </c>
      <c r="F513" t="str">
        <f t="shared" si="7"/>
        <v>Average Per Device1-in-10August Monthly System Peak Day50% Cycling7</v>
      </c>
      <c r="G513" s="5">
        <v>1.614133</v>
      </c>
      <c r="H513" s="5">
        <v>1.614133</v>
      </c>
      <c r="I513" s="5">
        <v>70.009900000000002</v>
      </c>
      <c r="J513" s="5">
        <v>0</v>
      </c>
      <c r="K513" s="5">
        <v>0</v>
      </c>
      <c r="L513" s="5">
        <v>0</v>
      </c>
      <c r="M513" s="5">
        <v>0</v>
      </c>
      <c r="N513" s="5">
        <v>0</v>
      </c>
      <c r="O513">
        <v>3452</v>
      </c>
      <c r="P513" t="s">
        <v>59</v>
      </c>
      <c r="Q513" t="s">
        <v>60</v>
      </c>
    </row>
    <row r="514" spans="1:17" x14ac:dyDescent="0.25">
      <c r="A514" s="4" t="s">
        <v>43</v>
      </c>
      <c r="B514" s="5" t="s">
        <v>38</v>
      </c>
      <c r="C514" t="s">
        <v>49</v>
      </c>
      <c r="D514" t="s">
        <v>31</v>
      </c>
      <c r="E514">
        <v>7</v>
      </c>
      <c r="F514" t="str">
        <f t="shared" si="7"/>
        <v>Aggregate1-in-10August Monthly System Peak Day50% Cycling7</v>
      </c>
      <c r="G514" s="5">
        <v>12.382020000000001</v>
      </c>
      <c r="H514" s="5">
        <v>12.382020000000001</v>
      </c>
      <c r="I514" s="5">
        <v>70.009900000000002</v>
      </c>
      <c r="J514" s="5">
        <v>0</v>
      </c>
      <c r="K514" s="5">
        <v>0</v>
      </c>
      <c r="L514" s="5">
        <v>0</v>
      </c>
      <c r="M514" s="5">
        <v>0</v>
      </c>
      <c r="N514" s="5">
        <v>0</v>
      </c>
      <c r="O514">
        <v>3452</v>
      </c>
      <c r="P514" t="s">
        <v>59</v>
      </c>
      <c r="Q514" t="s">
        <v>60</v>
      </c>
    </row>
    <row r="515" spans="1:17" x14ac:dyDescent="0.25">
      <c r="A515" s="4" t="s">
        <v>30</v>
      </c>
      <c r="B515" s="5" t="s">
        <v>38</v>
      </c>
      <c r="C515" t="s">
        <v>49</v>
      </c>
      <c r="D515" t="s">
        <v>26</v>
      </c>
      <c r="E515">
        <v>7</v>
      </c>
      <c r="F515" t="str">
        <f t="shared" ref="F515:F578" si="8">CONCATENATE(A515,B515,C515,D515,E515)</f>
        <v>Average Per Ton1-in-10August Monthly System Peak DayAll7</v>
      </c>
      <c r="G515" s="5">
        <v>0.41885250000000002</v>
      </c>
      <c r="H515" s="5">
        <v>0.41885240000000001</v>
      </c>
      <c r="I515" s="5">
        <v>69.940200000000004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>
        <v>4789</v>
      </c>
      <c r="P515" t="s">
        <v>59</v>
      </c>
      <c r="Q515" t="s">
        <v>60</v>
      </c>
    </row>
    <row r="516" spans="1:17" x14ac:dyDescent="0.25">
      <c r="A516" s="4" t="s">
        <v>28</v>
      </c>
      <c r="B516" s="5" t="s">
        <v>38</v>
      </c>
      <c r="C516" t="s">
        <v>49</v>
      </c>
      <c r="D516" t="s">
        <v>26</v>
      </c>
      <c r="E516">
        <v>7</v>
      </c>
      <c r="F516" t="str">
        <f t="shared" si="8"/>
        <v>Average Per Premise1-in-10August Monthly System Peak DayAll7</v>
      </c>
      <c r="G516" s="5">
        <v>3.8427639999999998</v>
      </c>
      <c r="H516" s="5">
        <v>3.8427639999999998</v>
      </c>
      <c r="I516" s="5">
        <v>69.940200000000004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>
        <v>4789</v>
      </c>
      <c r="P516" t="s">
        <v>59</v>
      </c>
      <c r="Q516" t="s">
        <v>60</v>
      </c>
    </row>
    <row r="517" spans="1:17" x14ac:dyDescent="0.25">
      <c r="A517" s="4" t="s">
        <v>29</v>
      </c>
      <c r="B517" s="5" t="s">
        <v>38</v>
      </c>
      <c r="C517" t="s">
        <v>49</v>
      </c>
      <c r="D517" t="s">
        <v>26</v>
      </c>
      <c r="E517">
        <v>7</v>
      </c>
      <c r="F517" t="str">
        <f t="shared" si="8"/>
        <v>Average Per Device1-in-10August Monthly System Peak DayAll7</v>
      </c>
      <c r="G517" s="5">
        <v>1.6254189999999999</v>
      </c>
      <c r="H517" s="5">
        <v>1.6254189999999999</v>
      </c>
      <c r="I517" s="5">
        <v>69.940200000000004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>
        <v>4789</v>
      </c>
      <c r="P517" t="s">
        <v>59</v>
      </c>
      <c r="Q517" t="s">
        <v>60</v>
      </c>
    </row>
    <row r="518" spans="1:17" x14ac:dyDescent="0.25">
      <c r="A518" s="4" t="s">
        <v>43</v>
      </c>
      <c r="B518" s="5" t="s">
        <v>38</v>
      </c>
      <c r="C518" t="s">
        <v>49</v>
      </c>
      <c r="D518" t="s">
        <v>26</v>
      </c>
      <c r="E518">
        <v>7</v>
      </c>
      <c r="F518" t="str">
        <f t="shared" si="8"/>
        <v>Aggregate1-in-10August Monthly System Peak DayAll7</v>
      </c>
      <c r="G518" s="5">
        <v>18.402999999999999</v>
      </c>
      <c r="H518" s="5">
        <v>18.402999999999999</v>
      </c>
      <c r="I518" s="5">
        <v>69.940200000000004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>
        <v>4789</v>
      </c>
      <c r="P518" t="s">
        <v>59</v>
      </c>
      <c r="Q518" t="s">
        <v>60</v>
      </c>
    </row>
    <row r="519" spans="1:17" x14ac:dyDescent="0.25">
      <c r="A519" s="4" t="s">
        <v>30</v>
      </c>
      <c r="B519" s="5" t="s">
        <v>38</v>
      </c>
      <c r="C519" t="s">
        <v>37</v>
      </c>
      <c r="D519" t="s">
        <v>48</v>
      </c>
      <c r="E519">
        <v>7</v>
      </c>
      <c r="F519" t="str">
        <f t="shared" si="8"/>
        <v>Average Per Ton1-in-10August Typical Event Day30% Cycling7</v>
      </c>
      <c r="G519" s="5">
        <v>0.41863719999999999</v>
      </c>
      <c r="H519" s="5">
        <v>0.41863719999999999</v>
      </c>
      <c r="I519" s="5">
        <v>68.938299999999998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>
        <v>1337</v>
      </c>
      <c r="P519" t="s">
        <v>59</v>
      </c>
      <c r="Q519" t="s">
        <v>60</v>
      </c>
    </row>
    <row r="520" spans="1:17" x14ac:dyDescent="0.25">
      <c r="A520" s="4" t="s">
        <v>28</v>
      </c>
      <c r="B520" s="5" t="s">
        <v>38</v>
      </c>
      <c r="C520" t="s">
        <v>37</v>
      </c>
      <c r="D520" t="s">
        <v>48</v>
      </c>
      <c r="E520">
        <v>7</v>
      </c>
      <c r="F520" t="str">
        <f t="shared" si="8"/>
        <v>Average Per Premise1-in-10August Typical Event Day30% Cycling7</v>
      </c>
      <c r="G520" s="5">
        <v>4.4415630000000004</v>
      </c>
      <c r="H520" s="5">
        <v>4.4415630000000004</v>
      </c>
      <c r="I520" s="5">
        <v>68.938299999999998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>
        <v>1337</v>
      </c>
      <c r="P520" t="s">
        <v>59</v>
      </c>
      <c r="Q520" t="s">
        <v>60</v>
      </c>
    </row>
    <row r="521" spans="1:17" x14ac:dyDescent="0.25">
      <c r="A521" s="4" t="s">
        <v>29</v>
      </c>
      <c r="B521" s="5" t="s">
        <v>38</v>
      </c>
      <c r="C521" t="s">
        <v>37</v>
      </c>
      <c r="D521" t="s">
        <v>48</v>
      </c>
      <c r="E521">
        <v>7</v>
      </c>
      <c r="F521" t="str">
        <f t="shared" si="8"/>
        <v>Average Per Device1-in-10August Typical Event Day30% Cycling7</v>
      </c>
      <c r="G521" s="5">
        <v>1.6265050000000001</v>
      </c>
      <c r="H521" s="5">
        <v>1.6265050000000001</v>
      </c>
      <c r="I521" s="5">
        <v>68.938299999999998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>
        <v>1337</v>
      </c>
      <c r="P521" t="s">
        <v>59</v>
      </c>
      <c r="Q521" t="s">
        <v>60</v>
      </c>
    </row>
    <row r="522" spans="1:17" x14ac:dyDescent="0.25">
      <c r="A522" s="4" t="s">
        <v>43</v>
      </c>
      <c r="B522" s="5" t="s">
        <v>38</v>
      </c>
      <c r="C522" t="s">
        <v>37</v>
      </c>
      <c r="D522" t="s">
        <v>48</v>
      </c>
      <c r="E522">
        <v>7</v>
      </c>
      <c r="F522" t="str">
        <f t="shared" si="8"/>
        <v>Aggregate1-in-10August Typical Event Day30% Cycling7</v>
      </c>
      <c r="G522" s="5">
        <v>5.9383699999999999</v>
      </c>
      <c r="H522" s="5">
        <v>5.9383699999999999</v>
      </c>
      <c r="I522" s="5">
        <v>68.938299999999998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>
        <v>1337</v>
      </c>
      <c r="P522" t="s">
        <v>59</v>
      </c>
      <c r="Q522" t="s">
        <v>60</v>
      </c>
    </row>
    <row r="523" spans="1:17" x14ac:dyDescent="0.25">
      <c r="A523" s="4" t="s">
        <v>30</v>
      </c>
      <c r="B523" s="5" t="s">
        <v>38</v>
      </c>
      <c r="C523" t="s">
        <v>37</v>
      </c>
      <c r="D523" t="s">
        <v>31</v>
      </c>
      <c r="E523">
        <v>7</v>
      </c>
      <c r="F523" t="str">
        <f t="shared" si="8"/>
        <v>Average Per Ton1-in-10August Typical Event Day50% Cycling7</v>
      </c>
      <c r="G523" s="5">
        <v>0.4130085</v>
      </c>
      <c r="H523" s="5">
        <v>0.4130084</v>
      </c>
      <c r="I523" s="5">
        <v>69.144000000000005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>
        <v>3452</v>
      </c>
      <c r="P523" t="s">
        <v>59</v>
      </c>
      <c r="Q523" t="s">
        <v>60</v>
      </c>
    </row>
    <row r="524" spans="1:17" x14ac:dyDescent="0.25">
      <c r="A524" s="4" t="s">
        <v>28</v>
      </c>
      <c r="B524" s="5" t="s">
        <v>38</v>
      </c>
      <c r="C524" t="s">
        <v>37</v>
      </c>
      <c r="D524" t="s">
        <v>31</v>
      </c>
      <c r="E524">
        <v>7</v>
      </c>
      <c r="F524" t="str">
        <f t="shared" si="8"/>
        <v>Average Per Premise1-in-10August Typical Event Day50% Cycling7</v>
      </c>
      <c r="G524" s="5">
        <v>3.55959</v>
      </c>
      <c r="H524" s="5">
        <v>3.55959</v>
      </c>
      <c r="I524" s="5">
        <v>69.144000000000005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>
        <v>3452</v>
      </c>
      <c r="P524" t="s">
        <v>59</v>
      </c>
      <c r="Q524" t="s">
        <v>60</v>
      </c>
    </row>
    <row r="525" spans="1:17" x14ac:dyDescent="0.25">
      <c r="A525" s="4" t="s">
        <v>29</v>
      </c>
      <c r="B525" s="5" t="s">
        <v>38</v>
      </c>
      <c r="C525" t="s">
        <v>37</v>
      </c>
      <c r="D525" t="s">
        <v>31</v>
      </c>
      <c r="E525">
        <v>7</v>
      </c>
      <c r="F525" t="str">
        <f t="shared" si="8"/>
        <v>Average Per Device1-in-10August Typical Event Day50% Cycling7</v>
      </c>
      <c r="G525" s="5">
        <v>1.601839</v>
      </c>
      <c r="H525" s="5">
        <v>1.601839</v>
      </c>
      <c r="I525" s="5">
        <v>69.144000000000005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>
        <v>3452</v>
      </c>
      <c r="P525" t="s">
        <v>59</v>
      </c>
      <c r="Q525" t="s">
        <v>60</v>
      </c>
    </row>
    <row r="526" spans="1:17" x14ac:dyDescent="0.25">
      <c r="A526" s="4" t="s">
        <v>43</v>
      </c>
      <c r="B526" s="5" t="s">
        <v>38</v>
      </c>
      <c r="C526" t="s">
        <v>37</v>
      </c>
      <c r="D526" t="s">
        <v>31</v>
      </c>
      <c r="E526">
        <v>7</v>
      </c>
      <c r="F526" t="str">
        <f t="shared" si="8"/>
        <v>Aggregate1-in-10August Typical Event Day50% Cycling7</v>
      </c>
      <c r="G526" s="5">
        <v>12.287699999999999</v>
      </c>
      <c r="H526" s="5">
        <v>12.287699999999999</v>
      </c>
      <c r="I526" s="5">
        <v>69.144000000000005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>
        <v>3452</v>
      </c>
      <c r="P526" t="s">
        <v>59</v>
      </c>
      <c r="Q526" t="s">
        <v>60</v>
      </c>
    </row>
    <row r="527" spans="1:17" x14ac:dyDescent="0.25">
      <c r="A527" s="4" t="s">
        <v>30</v>
      </c>
      <c r="B527" s="5" t="s">
        <v>38</v>
      </c>
      <c r="C527" t="s">
        <v>37</v>
      </c>
      <c r="D527" t="s">
        <v>26</v>
      </c>
      <c r="E527">
        <v>7</v>
      </c>
      <c r="F527" t="str">
        <f t="shared" si="8"/>
        <v>Average Per Ton1-in-10August Typical Event DayAll7</v>
      </c>
      <c r="G527" s="5">
        <v>0.41458</v>
      </c>
      <c r="H527" s="5">
        <v>0.41458</v>
      </c>
      <c r="I527" s="5">
        <v>69.086500000000001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>
        <v>4789</v>
      </c>
      <c r="P527" t="s">
        <v>59</v>
      </c>
      <c r="Q527" t="s">
        <v>60</v>
      </c>
    </row>
    <row r="528" spans="1:17" x14ac:dyDescent="0.25">
      <c r="A528" s="4" t="s">
        <v>28</v>
      </c>
      <c r="B528" s="5" t="s">
        <v>38</v>
      </c>
      <c r="C528" t="s">
        <v>37</v>
      </c>
      <c r="D528" t="s">
        <v>26</v>
      </c>
      <c r="E528">
        <v>7</v>
      </c>
      <c r="F528" t="str">
        <f t="shared" si="8"/>
        <v>Average Per Premise1-in-10August Typical Event DayAll7</v>
      </c>
      <c r="G528" s="5">
        <v>3.803566</v>
      </c>
      <c r="H528" s="5">
        <v>3.803566</v>
      </c>
      <c r="I528" s="5">
        <v>69.086500000000001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>
        <v>4789</v>
      </c>
      <c r="P528" t="s">
        <v>59</v>
      </c>
      <c r="Q528" t="s">
        <v>60</v>
      </c>
    </row>
    <row r="529" spans="1:17" x14ac:dyDescent="0.25">
      <c r="A529" s="4" t="s">
        <v>29</v>
      </c>
      <c r="B529" s="5" t="s">
        <v>38</v>
      </c>
      <c r="C529" t="s">
        <v>37</v>
      </c>
      <c r="D529" t="s">
        <v>26</v>
      </c>
      <c r="E529">
        <v>7</v>
      </c>
      <c r="F529" t="str">
        <f t="shared" si="8"/>
        <v>Average Per Device1-in-10August Typical Event DayAll7</v>
      </c>
      <c r="G529" s="5">
        <v>1.6088389999999999</v>
      </c>
      <c r="H529" s="5">
        <v>1.6088389999999999</v>
      </c>
      <c r="I529" s="5">
        <v>69.086500000000001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>
        <v>4789</v>
      </c>
      <c r="P529" t="s">
        <v>59</v>
      </c>
      <c r="Q529" t="s">
        <v>60</v>
      </c>
    </row>
    <row r="530" spans="1:17" x14ac:dyDescent="0.25">
      <c r="A530" s="4" t="s">
        <v>43</v>
      </c>
      <c r="B530" s="5" t="s">
        <v>38</v>
      </c>
      <c r="C530" t="s">
        <v>37</v>
      </c>
      <c r="D530" t="s">
        <v>26</v>
      </c>
      <c r="E530">
        <v>7</v>
      </c>
      <c r="F530" t="str">
        <f t="shared" si="8"/>
        <v>Aggregate1-in-10August Typical Event DayAll7</v>
      </c>
      <c r="G530" s="5">
        <v>18.21528</v>
      </c>
      <c r="H530" s="5">
        <v>18.21528</v>
      </c>
      <c r="I530" s="5">
        <v>69.086500000000001</v>
      </c>
      <c r="J530" s="5">
        <v>0</v>
      </c>
      <c r="K530" s="5">
        <v>0</v>
      </c>
      <c r="L530" s="5">
        <v>0</v>
      </c>
      <c r="M530" s="5">
        <v>0</v>
      </c>
      <c r="N530" s="5">
        <v>0</v>
      </c>
      <c r="O530">
        <v>4789</v>
      </c>
      <c r="P530" t="s">
        <v>59</v>
      </c>
      <c r="Q530" t="s">
        <v>60</v>
      </c>
    </row>
    <row r="531" spans="1:17" x14ac:dyDescent="0.25">
      <c r="A531" s="4" t="s">
        <v>30</v>
      </c>
      <c r="B531" s="5" t="s">
        <v>38</v>
      </c>
      <c r="C531" t="s">
        <v>50</v>
      </c>
      <c r="D531" t="s">
        <v>48</v>
      </c>
      <c r="E531">
        <v>7</v>
      </c>
      <c r="F531" t="str">
        <f t="shared" si="8"/>
        <v>Average Per Ton1-in-10July Monthly System Peak Day30% Cycling7</v>
      </c>
      <c r="G531" s="5">
        <v>0.38566329999999999</v>
      </c>
      <c r="H531" s="5">
        <v>0.38566329999999999</v>
      </c>
      <c r="I531" s="5">
        <v>69.131399999999999</v>
      </c>
      <c r="J531" s="5">
        <v>0</v>
      </c>
      <c r="K531" s="5">
        <v>0</v>
      </c>
      <c r="L531" s="5">
        <v>0</v>
      </c>
      <c r="M531" s="5">
        <v>0</v>
      </c>
      <c r="N531" s="5">
        <v>0</v>
      </c>
      <c r="O531">
        <v>1337</v>
      </c>
      <c r="P531" t="s">
        <v>59</v>
      </c>
      <c r="Q531" t="s">
        <v>60</v>
      </c>
    </row>
    <row r="532" spans="1:17" x14ac:dyDescent="0.25">
      <c r="A532" s="4" t="s">
        <v>28</v>
      </c>
      <c r="B532" s="5" t="s">
        <v>38</v>
      </c>
      <c r="C532" t="s">
        <v>50</v>
      </c>
      <c r="D532" t="s">
        <v>48</v>
      </c>
      <c r="E532">
        <v>7</v>
      </c>
      <c r="F532" t="str">
        <f t="shared" si="8"/>
        <v>Average Per Premise1-in-10July Monthly System Peak Day30% Cycling7</v>
      </c>
      <c r="G532" s="5">
        <v>4.0917240000000001</v>
      </c>
      <c r="H532" s="5">
        <v>4.0917240000000001</v>
      </c>
      <c r="I532" s="5">
        <v>69.131399999999999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>
        <v>1337</v>
      </c>
      <c r="P532" t="s">
        <v>59</v>
      </c>
      <c r="Q532" t="s">
        <v>60</v>
      </c>
    </row>
    <row r="533" spans="1:17" x14ac:dyDescent="0.25">
      <c r="A533" s="4" t="s">
        <v>29</v>
      </c>
      <c r="B533" s="5" t="s">
        <v>38</v>
      </c>
      <c r="C533" t="s">
        <v>50</v>
      </c>
      <c r="D533" t="s">
        <v>48</v>
      </c>
      <c r="E533">
        <v>7</v>
      </c>
      <c r="F533" t="str">
        <f t="shared" si="8"/>
        <v>Average Per Device1-in-10July Monthly System Peak Day30% Cycling7</v>
      </c>
      <c r="G533" s="5">
        <v>1.4983930000000001</v>
      </c>
      <c r="H533" s="5">
        <v>1.4983930000000001</v>
      </c>
      <c r="I533" s="5">
        <v>69.131399999999999</v>
      </c>
      <c r="J533" s="5">
        <v>0</v>
      </c>
      <c r="K533" s="5">
        <v>0</v>
      </c>
      <c r="L533" s="5">
        <v>0</v>
      </c>
      <c r="M533" s="5">
        <v>0</v>
      </c>
      <c r="N533" s="5">
        <v>0</v>
      </c>
      <c r="O533">
        <v>1337</v>
      </c>
      <c r="P533" t="s">
        <v>59</v>
      </c>
      <c r="Q533" t="s">
        <v>60</v>
      </c>
    </row>
    <row r="534" spans="1:17" x14ac:dyDescent="0.25">
      <c r="A534" s="4" t="s">
        <v>43</v>
      </c>
      <c r="B534" s="5" t="s">
        <v>38</v>
      </c>
      <c r="C534" t="s">
        <v>50</v>
      </c>
      <c r="D534" t="s">
        <v>48</v>
      </c>
      <c r="E534">
        <v>7</v>
      </c>
      <c r="F534" t="str">
        <f t="shared" si="8"/>
        <v>Aggregate1-in-10July Monthly System Peak Day30% Cycling7</v>
      </c>
      <c r="G534" s="5">
        <v>5.4706349999999997</v>
      </c>
      <c r="H534" s="5">
        <v>5.4706340000000004</v>
      </c>
      <c r="I534" s="5">
        <v>69.131399999999999</v>
      </c>
      <c r="J534" s="5">
        <v>0</v>
      </c>
      <c r="K534" s="5">
        <v>0</v>
      </c>
      <c r="L534" s="5">
        <v>0</v>
      </c>
      <c r="M534" s="5">
        <v>0</v>
      </c>
      <c r="N534" s="5">
        <v>0</v>
      </c>
      <c r="O534">
        <v>1337</v>
      </c>
      <c r="P534" t="s">
        <v>59</v>
      </c>
      <c r="Q534" t="s">
        <v>60</v>
      </c>
    </row>
    <row r="535" spans="1:17" x14ac:dyDescent="0.25">
      <c r="A535" s="4" t="s">
        <v>30</v>
      </c>
      <c r="B535" s="5" t="s">
        <v>38</v>
      </c>
      <c r="C535" t="s">
        <v>50</v>
      </c>
      <c r="D535" t="s">
        <v>31</v>
      </c>
      <c r="E535">
        <v>7</v>
      </c>
      <c r="F535" t="str">
        <f t="shared" si="8"/>
        <v>Average Per Ton1-in-10July Monthly System Peak Day50% Cycling7</v>
      </c>
      <c r="G535" s="5">
        <v>0.39961419999999997</v>
      </c>
      <c r="H535" s="5">
        <v>0.39961419999999997</v>
      </c>
      <c r="I535" s="5">
        <v>69.174700000000001</v>
      </c>
      <c r="J535" s="5">
        <v>0</v>
      </c>
      <c r="K535" s="5">
        <v>0</v>
      </c>
      <c r="L535" s="5">
        <v>0</v>
      </c>
      <c r="M535" s="5">
        <v>0</v>
      </c>
      <c r="N535" s="5">
        <v>0</v>
      </c>
      <c r="O535">
        <v>3452</v>
      </c>
      <c r="P535" t="s">
        <v>59</v>
      </c>
      <c r="Q535" t="s">
        <v>60</v>
      </c>
    </row>
    <row r="536" spans="1:17" x14ac:dyDescent="0.25">
      <c r="A536" s="4" t="s">
        <v>28</v>
      </c>
      <c r="B536" s="5" t="s">
        <v>38</v>
      </c>
      <c r="C536" t="s">
        <v>50</v>
      </c>
      <c r="D536" t="s">
        <v>31</v>
      </c>
      <c r="E536">
        <v>7</v>
      </c>
      <c r="F536" t="str">
        <f t="shared" si="8"/>
        <v>Average Per Premise1-in-10July Monthly System Peak Day50% Cycling7</v>
      </c>
      <c r="G536" s="5">
        <v>3.4441489999999999</v>
      </c>
      <c r="H536" s="5">
        <v>3.4441489999999999</v>
      </c>
      <c r="I536" s="5">
        <v>69.174700000000001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>
        <v>3452</v>
      </c>
      <c r="P536" t="s">
        <v>59</v>
      </c>
      <c r="Q536" t="s">
        <v>60</v>
      </c>
    </row>
    <row r="537" spans="1:17" x14ac:dyDescent="0.25">
      <c r="A537" s="4" t="s">
        <v>29</v>
      </c>
      <c r="B537" s="5" t="s">
        <v>38</v>
      </c>
      <c r="C537" t="s">
        <v>50</v>
      </c>
      <c r="D537" t="s">
        <v>31</v>
      </c>
      <c r="E537">
        <v>7</v>
      </c>
      <c r="F537" t="str">
        <f t="shared" si="8"/>
        <v>Average Per Device1-in-10July Monthly System Peak Day50% Cycling7</v>
      </c>
      <c r="G537" s="5">
        <v>1.54989</v>
      </c>
      <c r="H537" s="5">
        <v>1.54989</v>
      </c>
      <c r="I537" s="5">
        <v>69.174700000000001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>
        <v>3452</v>
      </c>
      <c r="P537" t="s">
        <v>59</v>
      </c>
      <c r="Q537" t="s">
        <v>60</v>
      </c>
    </row>
    <row r="538" spans="1:17" x14ac:dyDescent="0.25">
      <c r="A538" s="4" t="s">
        <v>43</v>
      </c>
      <c r="B538" s="5" t="s">
        <v>38</v>
      </c>
      <c r="C538" t="s">
        <v>50</v>
      </c>
      <c r="D538" t="s">
        <v>31</v>
      </c>
      <c r="E538">
        <v>7</v>
      </c>
      <c r="F538" t="str">
        <f t="shared" si="8"/>
        <v>Aggregate1-in-10July Monthly System Peak Day50% Cycling7</v>
      </c>
      <c r="G538" s="5">
        <v>11.889200000000001</v>
      </c>
      <c r="H538" s="5">
        <v>11.889200000000001</v>
      </c>
      <c r="I538" s="5">
        <v>69.174700000000001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>
        <v>3452</v>
      </c>
      <c r="P538" t="s">
        <v>59</v>
      </c>
      <c r="Q538" t="s">
        <v>60</v>
      </c>
    </row>
    <row r="539" spans="1:17" x14ac:dyDescent="0.25">
      <c r="A539" s="4" t="s">
        <v>30</v>
      </c>
      <c r="B539" s="5" t="s">
        <v>38</v>
      </c>
      <c r="C539" t="s">
        <v>50</v>
      </c>
      <c r="D539" t="s">
        <v>26</v>
      </c>
      <c r="E539">
        <v>7</v>
      </c>
      <c r="F539" t="str">
        <f t="shared" si="8"/>
        <v>Average Per Ton1-in-10July Monthly System Peak DayAll7</v>
      </c>
      <c r="G539" s="5">
        <v>0.39571909999999999</v>
      </c>
      <c r="H539" s="5">
        <v>0.39571909999999999</v>
      </c>
      <c r="I539" s="5">
        <v>69.162599999999998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>
        <v>4789</v>
      </c>
      <c r="P539" t="s">
        <v>59</v>
      </c>
      <c r="Q539" t="s">
        <v>60</v>
      </c>
    </row>
    <row r="540" spans="1:17" x14ac:dyDescent="0.25">
      <c r="A540" s="4" t="s">
        <v>28</v>
      </c>
      <c r="B540" s="5" t="s">
        <v>38</v>
      </c>
      <c r="C540" t="s">
        <v>50</v>
      </c>
      <c r="D540" t="s">
        <v>26</v>
      </c>
      <c r="E540">
        <v>7</v>
      </c>
      <c r="F540" t="str">
        <f t="shared" si="8"/>
        <v>Average Per Premise1-in-10July Monthly System Peak DayAll7</v>
      </c>
      <c r="G540" s="5">
        <v>3.6305269999999998</v>
      </c>
      <c r="H540" s="5">
        <v>3.6305269999999998</v>
      </c>
      <c r="I540" s="5">
        <v>69.162599999999998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>
        <v>4789</v>
      </c>
      <c r="P540" t="s">
        <v>59</v>
      </c>
      <c r="Q540" t="s">
        <v>60</v>
      </c>
    </row>
    <row r="541" spans="1:17" x14ac:dyDescent="0.25">
      <c r="A541" s="4" t="s">
        <v>29</v>
      </c>
      <c r="B541" s="5" t="s">
        <v>38</v>
      </c>
      <c r="C541" t="s">
        <v>50</v>
      </c>
      <c r="D541" t="s">
        <v>26</v>
      </c>
      <c r="E541">
        <v>7</v>
      </c>
      <c r="F541" t="str">
        <f t="shared" si="8"/>
        <v>Average Per Device1-in-10July Monthly System Peak DayAll7</v>
      </c>
      <c r="G541" s="5">
        <v>1.535647</v>
      </c>
      <c r="H541" s="5">
        <v>1.535647</v>
      </c>
      <c r="I541" s="5">
        <v>69.162599999999998</v>
      </c>
      <c r="J541" s="5">
        <v>0</v>
      </c>
      <c r="K541" s="5">
        <v>0</v>
      </c>
      <c r="L541" s="5">
        <v>0</v>
      </c>
      <c r="M541" s="5">
        <v>0</v>
      </c>
      <c r="N541" s="5">
        <v>0</v>
      </c>
      <c r="O541">
        <v>4789</v>
      </c>
      <c r="P541" t="s">
        <v>59</v>
      </c>
      <c r="Q541" t="s">
        <v>60</v>
      </c>
    </row>
    <row r="542" spans="1:17" x14ac:dyDescent="0.25">
      <c r="A542" s="4" t="s">
        <v>43</v>
      </c>
      <c r="B542" s="5" t="s">
        <v>38</v>
      </c>
      <c r="C542" t="s">
        <v>50</v>
      </c>
      <c r="D542" t="s">
        <v>26</v>
      </c>
      <c r="E542">
        <v>7</v>
      </c>
      <c r="F542" t="str">
        <f t="shared" si="8"/>
        <v>Aggregate1-in-10July Monthly System Peak DayAll7</v>
      </c>
      <c r="G542" s="5">
        <v>17.386590000000002</v>
      </c>
      <c r="H542" s="5">
        <v>17.386590000000002</v>
      </c>
      <c r="I542" s="5">
        <v>69.162599999999998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>
        <v>4789</v>
      </c>
      <c r="P542" t="s">
        <v>59</v>
      </c>
      <c r="Q542" t="s">
        <v>60</v>
      </c>
    </row>
    <row r="543" spans="1:17" x14ac:dyDescent="0.25">
      <c r="A543" s="4" t="s">
        <v>30</v>
      </c>
      <c r="B543" s="5" t="s">
        <v>38</v>
      </c>
      <c r="C543" t="s">
        <v>51</v>
      </c>
      <c r="D543" t="s">
        <v>48</v>
      </c>
      <c r="E543">
        <v>7</v>
      </c>
      <c r="F543" t="str">
        <f t="shared" si="8"/>
        <v>Average Per Ton1-in-10June Monthly System Peak Day30% Cycling7</v>
      </c>
      <c r="G543" s="5">
        <v>0.37662420000000002</v>
      </c>
      <c r="H543" s="5">
        <v>0.37662420000000002</v>
      </c>
      <c r="I543" s="5">
        <v>64.171099999999996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>
        <v>1337</v>
      </c>
      <c r="P543" t="s">
        <v>59</v>
      </c>
      <c r="Q543" t="s">
        <v>60</v>
      </c>
    </row>
    <row r="544" spans="1:17" x14ac:dyDescent="0.25">
      <c r="A544" s="4" t="s">
        <v>28</v>
      </c>
      <c r="B544" s="5" t="s">
        <v>38</v>
      </c>
      <c r="C544" t="s">
        <v>51</v>
      </c>
      <c r="D544" t="s">
        <v>48</v>
      </c>
      <c r="E544">
        <v>7</v>
      </c>
      <c r="F544" t="str">
        <f t="shared" si="8"/>
        <v>Average Per Premise1-in-10June Monthly System Peak Day30% Cycling7</v>
      </c>
      <c r="G544" s="5">
        <v>3.995822</v>
      </c>
      <c r="H544" s="5">
        <v>3.995822</v>
      </c>
      <c r="I544" s="5">
        <v>64.171099999999996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>
        <v>1337</v>
      </c>
      <c r="P544" t="s">
        <v>59</v>
      </c>
      <c r="Q544" t="s">
        <v>60</v>
      </c>
    </row>
    <row r="545" spans="1:17" x14ac:dyDescent="0.25">
      <c r="A545" s="4" t="s">
        <v>29</v>
      </c>
      <c r="B545" s="5" t="s">
        <v>38</v>
      </c>
      <c r="C545" t="s">
        <v>51</v>
      </c>
      <c r="D545" t="s">
        <v>48</v>
      </c>
      <c r="E545">
        <v>7</v>
      </c>
      <c r="F545" t="str">
        <f t="shared" si="8"/>
        <v>Average Per Device1-in-10June Monthly System Peak Day30% Cycling7</v>
      </c>
      <c r="G545" s="5">
        <v>1.463274</v>
      </c>
      <c r="H545" s="5">
        <v>1.463274</v>
      </c>
      <c r="I545" s="5">
        <v>64.171099999999996</v>
      </c>
      <c r="J545" s="5">
        <v>0</v>
      </c>
      <c r="K545" s="5">
        <v>0</v>
      </c>
      <c r="L545" s="5">
        <v>0</v>
      </c>
      <c r="M545" s="5">
        <v>0</v>
      </c>
      <c r="N545" s="5">
        <v>0</v>
      </c>
      <c r="O545">
        <v>1337</v>
      </c>
      <c r="P545" t="s">
        <v>59</v>
      </c>
      <c r="Q545" t="s">
        <v>60</v>
      </c>
    </row>
    <row r="546" spans="1:17" x14ac:dyDescent="0.25">
      <c r="A546" s="4" t="s">
        <v>43</v>
      </c>
      <c r="B546" s="5" t="s">
        <v>38</v>
      </c>
      <c r="C546" t="s">
        <v>51</v>
      </c>
      <c r="D546" t="s">
        <v>48</v>
      </c>
      <c r="E546">
        <v>7</v>
      </c>
      <c r="F546" t="str">
        <f t="shared" si="8"/>
        <v>Aggregate1-in-10June Monthly System Peak Day30% Cycling7</v>
      </c>
      <c r="G546" s="5">
        <v>5.3424139999999998</v>
      </c>
      <c r="H546" s="5">
        <v>5.3424139999999998</v>
      </c>
      <c r="I546" s="5">
        <v>64.171099999999996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>
        <v>1337</v>
      </c>
      <c r="P546" t="s">
        <v>59</v>
      </c>
      <c r="Q546" t="s">
        <v>60</v>
      </c>
    </row>
    <row r="547" spans="1:17" x14ac:dyDescent="0.25">
      <c r="A547" s="4" t="s">
        <v>30</v>
      </c>
      <c r="B547" s="5" t="s">
        <v>38</v>
      </c>
      <c r="C547" t="s">
        <v>51</v>
      </c>
      <c r="D547" t="s">
        <v>31</v>
      </c>
      <c r="E547">
        <v>7</v>
      </c>
      <c r="F547" t="str">
        <f t="shared" si="8"/>
        <v>Average Per Ton1-in-10June Monthly System Peak Day50% Cycling7</v>
      </c>
      <c r="G547" s="5">
        <v>0.3958931</v>
      </c>
      <c r="H547" s="5">
        <v>0.3958931</v>
      </c>
      <c r="I547" s="5">
        <v>64.638199999999998</v>
      </c>
      <c r="J547" s="5">
        <v>0</v>
      </c>
      <c r="K547" s="5">
        <v>0</v>
      </c>
      <c r="L547" s="5">
        <v>0</v>
      </c>
      <c r="M547" s="5">
        <v>0</v>
      </c>
      <c r="N547" s="5">
        <v>0</v>
      </c>
      <c r="O547">
        <v>3452</v>
      </c>
      <c r="P547" t="s">
        <v>59</v>
      </c>
      <c r="Q547" t="s">
        <v>60</v>
      </c>
    </row>
    <row r="548" spans="1:17" x14ac:dyDescent="0.25">
      <c r="A548" s="4" t="s">
        <v>28</v>
      </c>
      <c r="B548" s="5" t="s">
        <v>38</v>
      </c>
      <c r="C548" t="s">
        <v>51</v>
      </c>
      <c r="D548" t="s">
        <v>31</v>
      </c>
      <c r="E548">
        <v>7</v>
      </c>
      <c r="F548" t="str">
        <f t="shared" si="8"/>
        <v>Average Per Premise1-in-10June Monthly System Peak Day50% Cycling7</v>
      </c>
      <c r="G548" s="5">
        <v>3.4120780000000002</v>
      </c>
      <c r="H548" s="5">
        <v>3.4120780000000002</v>
      </c>
      <c r="I548" s="5">
        <v>64.638199999999998</v>
      </c>
      <c r="J548" s="5">
        <v>0</v>
      </c>
      <c r="K548" s="5">
        <v>0</v>
      </c>
      <c r="L548" s="5">
        <v>0</v>
      </c>
      <c r="M548" s="5">
        <v>0</v>
      </c>
      <c r="N548" s="5">
        <v>0</v>
      </c>
      <c r="O548">
        <v>3452</v>
      </c>
      <c r="P548" t="s">
        <v>59</v>
      </c>
      <c r="Q548" t="s">
        <v>60</v>
      </c>
    </row>
    <row r="549" spans="1:17" x14ac:dyDescent="0.25">
      <c r="A549" s="4" t="s">
        <v>29</v>
      </c>
      <c r="B549" s="5" t="s">
        <v>38</v>
      </c>
      <c r="C549" t="s">
        <v>51</v>
      </c>
      <c r="D549" t="s">
        <v>31</v>
      </c>
      <c r="E549">
        <v>7</v>
      </c>
      <c r="F549" t="str">
        <f t="shared" si="8"/>
        <v>Average Per Device1-in-10June Monthly System Peak Day50% Cycling7</v>
      </c>
      <c r="G549" s="5">
        <v>1.5354570000000001</v>
      </c>
      <c r="H549" s="5">
        <v>1.5354570000000001</v>
      </c>
      <c r="I549" s="5">
        <v>64.638199999999998</v>
      </c>
      <c r="J549" s="5">
        <v>0</v>
      </c>
      <c r="K549" s="5">
        <v>0</v>
      </c>
      <c r="L549" s="5">
        <v>0</v>
      </c>
      <c r="M549" s="5">
        <v>0</v>
      </c>
      <c r="N549" s="5">
        <v>0</v>
      </c>
      <c r="O549">
        <v>3452</v>
      </c>
      <c r="P549" t="s">
        <v>59</v>
      </c>
      <c r="Q549" t="s">
        <v>60</v>
      </c>
    </row>
    <row r="550" spans="1:17" x14ac:dyDescent="0.25">
      <c r="A550" s="4" t="s">
        <v>43</v>
      </c>
      <c r="B550" s="5" t="s">
        <v>38</v>
      </c>
      <c r="C550" t="s">
        <v>51</v>
      </c>
      <c r="D550" t="s">
        <v>31</v>
      </c>
      <c r="E550">
        <v>7</v>
      </c>
      <c r="F550" t="str">
        <f t="shared" si="8"/>
        <v>Aggregate1-in-10June Monthly System Peak Day50% Cycling7</v>
      </c>
      <c r="G550" s="5">
        <v>11.77849</v>
      </c>
      <c r="H550" s="5">
        <v>11.77849</v>
      </c>
      <c r="I550" s="5">
        <v>64.638199999999998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>
        <v>3452</v>
      </c>
      <c r="P550" t="s">
        <v>59</v>
      </c>
      <c r="Q550" t="s">
        <v>60</v>
      </c>
    </row>
    <row r="551" spans="1:17" x14ac:dyDescent="0.25">
      <c r="A551" s="4" t="s">
        <v>30</v>
      </c>
      <c r="B551" s="5" t="s">
        <v>38</v>
      </c>
      <c r="C551" t="s">
        <v>51</v>
      </c>
      <c r="D551" t="s">
        <v>26</v>
      </c>
      <c r="E551">
        <v>7</v>
      </c>
      <c r="F551" t="str">
        <f t="shared" si="8"/>
        <v>Average Per Ton1-in-10June Monthly System Peak DayAll7</v>
      </c>
      <c r="G551" s="5">
        <v>0.3905132</v>
      </c>
      <c r="H551" s="5">
        <v>0.3905132</v>
      </c>
      <c r="I551" s="5">
        <v>64.507800000000003</v>
      </c>
      <c r="J551" s="5">
        <v>0</v>
      </c>
      <c r="K551" s="5">
        <v>0</v>
      </c>
      <c r="L551" s="5">
        <v>0</v>
      </c>
      <c r="M551" s="5">
        <v>0</v>
      </c>
      <c r="N551" s="5">
        <v>0</v>
      </c>
      <c r="O551">
        <v>4789</v>
      </c>
      <c r="P551" t="s">
        <v>59</v>
      </c>
      <c r="Q551" t="s">
        <v>60</v>
      </c>
    </row>
    <row r="552" spans="1:17" x14ac:dyDescent="0.25">
      <c r="A552" s="4" t="s">
        <v>28</v>
      </c>
      <c r="B552" s="5" t="s">
        <v>38</v>
      </c>
      <c r="C552" t="s">
        <v>51</v>
      </c>
      <c r="D552" t="s">
        <v>26</v>
      </c>
      <c r="E552">
        <v>7</v>
      </c>
      <c r="F552" t="str">
        <f t="shared" si="8"/>
        <v>Average Per Premise1-in-10June Monthly System Peak DayAll7</v>
      </c>
      <c r="G552" s="5">
        <v>3.5827650000000002</v>
      </c>
      <c r="H552" s="5">
        <v>3.5827650000000002</v>
      </c>
      <c r="I552" s="5">
        <v>64.507800000000003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>
        <v>4789</v>
      </c>
      <c r="P552" t="s">
        <v>59</v>
      </c>
      <c r="Q552" t="s">
        <v>60</v>
      </c>
    </row>
    <row r="553" spans="1:17" x14ac:dyDescent="0.25">
      <c r="A553" s="4" t="s">
        <v>29</v>
      </c>
      <c r="B553" s="5" t="s">
        <v>38</v>
      </c>
      <c r="C553" t="s">
        <v>51</v>
      </c>
      <c r="D553" t="s">
        <v>26</v>
      </c>
      <c r="E553">
        <v>7</v>
      </c>
      <c r="F553" t="str">
        <f t="shared" si="8"/>
        <v>Average Per Device1-in-10June Monthly System Peak DayAll7</v>
      </c>
      <c r="G553" s="5">
        <v>1.515444</v>
      </c>
      <c r="H553" s="5">
        <v>1.515444</v>
      </c>
      <c r="I553" s="5">
        <v>64.507800000000003</v>
      </c>
      <c r="J553" s="5">
        <v>0</v>
      </c>
      <c r="K553" s="5">
        <v>0</v>
      </c>
      <c r="L553" s="5">
        <v>0</v>
      </c>
      <c r="M553" s="5">
        <v>0</v>
      </c>
      <c r="N553" s="5">
        <v>0</v>
      </c>
      <c r="O553">
        <v>4789</v>
      </c>
      <c r="P553" t="s">
        <v>59</v>
      </c>
      <c r="Q553" t="s">
        <v>60</v>
      </c>
    </row>
    <row r="554" spans="1:17" x14ac:dyDescent="0.25">
      <c r="A554" s="4" t="s">
        <v>43</v>
      </c>
      <c r="B554" s="5" t="s">
        <v>38</v>
      </c>
      <c r="C554" t="s">
        <v>51</v>
      </c>
      <c r="D554" t="s">
        <v>26</v>
      </c>
      <c r="E554">
        <v>7</v>
      </c>
      <c r="F554" t="str">
        <f t="shared" si="8"/>
        <v>Aggregate1-in-10June Monthly System Peak DayAll7</v>
      </c>
      <c r="G554" s="5">
        <v>17.157859999999999</v>
      </c>
      <c r="H554" s="5">
        <v>17.157859999999999</v>
      </c>
      <c r="I554" s="5">
        <v>64.507800000000003</v>
      </c>
      <c r="J554" s="5">
        <v>0</v>
      </c>
      <c r="K554" s="5">
        <v>0</v>
      </c>
      <c r="L554" s="5">
        <v>0</v>
      </c>
      <c r="M554" s="5">
        <v>0</v>
      </c>
      <c r="N554" s="5">
        <v>0</v>
      </c>
      <c r="O554">
        <v>4789</v>
      </c>
      <c r="P554" t="s">
        <v>59</v>
      </c>
      <c r="Q554" t="s">
        <v>60</v>
      </c>
    </row>
    <row r="555" spans="1:17" x14ac:dyDescent="0.25">
      <c r="A555" s="4" t="s">
        <v>30</v>
      </c>
      <c r="B555" s="5" t="s">
        <v>38</v>
      </c>
      <c r="C555" t="s">
        <v>52</v>
      </c>
      <c r="D555" t="s">
        <v>48</v>
      </c>
      <c r="E555">
        <v>7</v>
      </c>
      <c r="F555" t="str">
        <f t="shared" si="8"/>
        <v>Average Per Ton1-in-10May Monthly System Peak Day30% Cycling7</v>
      </c>
      <c r="G555" s="5">
        <v>0.37688179999999999</v>
      </c>
      <c r="H555" s="5">
        <v>0.37688179999999999</v>
      </c>
      <c r="I555" s="5">
        <v>63.666699999999999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>
        <v>1337</v>
      </c>
      <c r="P555" t="s">
        <v>59</v>
      </c>
      <c r="Q555" t="s">
        <v>60</v>
      </c>
    </row>
    <row r="556" spans="1:17" x14ac:dyDescent="0.25">
      <c r="A556" s="4" t="s">
        <v>28</v>
      </c>
      <c r="B556" s="5" t="s">
        <v>38</v>
      </c>
      <c r="C556" t="s">
        <v>52</v>
      </c>
      <c r="D556" t="s">
        <v>48</v>
      </c>
      <c r="E556">
        <v>7</v>
      </c>
      <c r="F556" t="str">
        <f t="shared" si="8"/>
        <v>Average Per Premise1-in-10May Monthly System Peak Day30% Cycling7</v>
      </c>
      <c r="G556" s="5">
        <v>3.9985550000000001</v>
      </c>
      <c r="H556" s="5">
        <v>3.9985550000000001</v>
      </c>
      <c r="I556" s="5">
        <v>63.666699999999999</v>
      </c>
      <c r="J556" s="5">
        <v>0</v>
      </c>
      <c r="K556" s="5">
        <v>0</v>
      </c>
      <c r="L556" s="5">
        <v>0</v>
      </c>
      <c r="M556" s="5">
        <v>0</v>
      </c>
      <c r="N556" s="5">
        <v>0</v>
      </c>
      <c r="O556">
        <v>1337</v>
      </c>
      <c r="P556" t="s">
        <v>59</v>
      </c>
      <c r="Q556" t="s">
        <v>60</v>
      </c>
    </row>
    <row r="557" spans="1:17" x14ac:dyDescent="0.25">
      <c r="A557" s="4" t="s">
        <v>29</v>
      </c>
      <c r="B557" s="5" t="s">
        <v>38</v>
      </c>
      <c r="C557" t="s">
        <v>52</v>
      </c>
      <c r="D557" t="s">
        <v>48</v>
      </c>
      <c r="E557">
        <v>7</v>
      </c>
      <c r="F557" t="str">
        <f t="shared" si="8"/>
        <v>Average Per Device1-in-10May Monthly System Peak Day30% Cycling7</v>
      </c>
      <c r="G557" s="5">
        <v>1.464275</v>
      </c>
      <c r="H557" s="5">
        <v>1.464275</v>
      </c>
      <c r="I557" s="5">
        <v>63.666699999999999</v>
      </c>
      <c r="J557" s="5">
        <v>0</v>
      </c>
      <c r="K557" s="5">
        <v>0</v>
      </c>
      <c r="L557" s="5">
        <v>0</v>
      </c>
      <c r="M557" s="5">
        <v>0</v>
      </c>
      <c r="N557" s="5">
        <v>0</v>
      </c>
      <c r="O557">
        <v>1337</v>
      </c>
      <c r="P557" t="s">
        <v>59</v>
      </c>
      <c r="Q557" t="s">
        <v>60</v>
      </c>
    </row>
    <row r="558" spans="1:17" x14ac:dyDescent="0.25">
      <c r="A558" s="4" t="s">
        <v>43</v>
      </c>
      <c r="B558" s="5" t="s">
        <v>38</v>
      </c>
      <c r="C558" t="s">
        <v>52</v>
      </c>
      <c r="D558" t="s">
        <v>48</v>
      </c>
      <c r="E558">
        <v>7</v>
      </c>
      <c r="F558" t="str">
        <f t="shared" si="8"/>
        <v>Aggregate1-in-10May Monthly System Peak Day30% Cycling7</v>
      </c>
      <c r="G558" s="5">
        <v>5.3460679999999998</v>
      </c>
      <c r="H558" s="5">
        <v>5.3460679999999998</v>
      </c>
      <c r="I558" s="5">
        <v>63.666699999999999</v>
      </c>
      <c r="J558" s="5">
        <v>0</v>
      </c>
      <c r="K558" s="5">
        <v>0</v>
      </c>
      <c r="L558" s="5">
        <v>0</v>
      </c>
      <c r="M558" s="5">
        <v>0</v>
      </c>
      <c r="N558" s="5">
        <v>0</v>
      </c>
      <c r="O558">
        <v>1337</v>
      </c>
      <c r="P558" t="s">
        <v>59</v>
      </c>
      <c r="Q558" t="s">
        <v>60</v>
      </c>
    </row>
    <row r="559" spans="1:17" x14ac:dyDescent="0.25">
      <c r="A559" s="4" t="s">
        <v>30</v>
      </c>
      <c r="B559" s="5" t="s">
        <v>38</v>
      </c>
      <c r="C559" t="s">
        <v>52</v>
      </c>
      <c r="D559" t="s">
        <v>31</v>
      </c>
      <c r="E559">
        <v>7</v>
      </c>
      <c r="F559" t="str">
        <f t="shared" si="8"/>
        <v>Average Per Ton1-in-10May Monthly System Peak Day50% Cycling7</v>
      </c>
      <c r="G559" s="5">
        <v>0.39555449999999998</v>
      </c>
      <c r="H559" s="5">
        <v>0.39555439999999997</v>
      </c>
      <c r="I559" s="5">
        <v>63.885899999999999</v>
      </c>
      <c r="J559" s="5">
        <v>0</v>
      </c>
      <c r="K559" s="5">
        <v>0</v>
      </c>
      <c r="L559" s="5">
        <v>0</v>
      </c>
      <c r="M559" s="5">
        <v>0</v>
      </c>
      <c r="N559" s="5">
        <v>0</v>
      </c>
      <c r="O559">
        <v>3452</v>
      </c>
      <c r="P559" t="s">
        <v>59</v>
      </c>
      <c r="Q559" t="s">
        <v>60</v>
      </c>
    </row>
    <row r="560" spans="1:17" x14ac:dyDescent="0.25">
      <c r="A560" s="4" t="s">
        <v>28</v>
      </c>
      <c r="B560" s="5" t="s">
        <v>38</v>
      </c>
      <c r="C560" t="s">
        <v>52</v>
      </c>
      <c r="D560" t="s">
        <v>31</v>
      </c>
      <c r="E560">
        <v>7</v>
      </c>
      <c r="F560" t="str">
        <f t="shared" si="8"/>
        <v>Average Per Premise1-in-10May Monthly System Peak Day50% Cycling7</v>
      </c>
      <c r="G560" s="5">
        <v>3.4091589999999998</v>
      </c>
      <c r="H560" s="5">
        <v>3.4091589999999998</v>
      </c>
      <c r="I560" s="5">
        <v>63.885899999999999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>
        <v>3452</v>
      </c>
      <c r="P560" t="s">
        <v>59</v>
      </c>
      <c r="Q560" t="s">
        <v>60</v>
      </c>
    </row>
    <row r="561" spans="1:17" x14ac:dyDescent="0.25">
      <c r="A561" s="4" t="s">
        <v>29</v>
      </c>
      <c r="B561" s="5" t="s">
        <v>38</v>
      </c>
      <c r="C561" t="s">
        <v>52</v>
      </c>
      <c r="D561" t="s">
        <v>31</v>
      </c>
      <c r="E561">
        <v>7</v>
      </c>
      <c r="F561" t="str">
        <f t="shared" si="8"/>
        <v>Average Per Device1-in-10May Monthly System Peak Day50% Cycling7</v>
      </c>
      <c r="G561" s="5">
        <v>1.534144</v>
      </c>
      <c r="H561" s="5">
        <v>1.534144</v>
      </c>
      <c r="I561" s="5">
        <v>63.885899999999999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  <c r="O561">
        <v>3452</v>
      </c>
      <c r="P561" t="s">
        <v>59</v>
      </c>
      <c r="Q561" t="s">
        <v>60</v>
      </c>
    </row>
    <row r="562" spans="1:17" x14ac:dyDescent="0.25">
      <c r="A562" s="4" t="s">
        <v>43</v>
      </c>
      <c r="B562" s="5" t="s">
        <v>38</v>
      </c>
      <c r="C562" t="s">
        <v>52</v>
      </c>
      <c r="D562" t="s">
        <v>31</v>
      </c>
      <c r="E562">
        <v>7</v>
      </c>
      <c r="F562" t="str">
        <f t="shared" si="8"/>
        <v>Aggregate1-in-10May Monthly System Peak Day50% Cycling7</v>
      </c>
      <c r="G562" s="5">
        <v>11.768420000000001</v>
      </c>
      <c r="H562" s="5">
        <v>11.768420000000001</v>
      </c>
      <c r="I562" s="5">
        <v>63.885899999999999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>
        <v>3452</v>
      </c>
      <c r="P562" t="s">
        <v>59</v>
      </c>
      <c r="Q562" t="s">
        <v>60</v>
      </c>
    </row>
    <row r="563" spans="1:17" x14ac:dyDescent="0.25">
      <c r="A563" s="4" t="s">
        <v>30</v>
      </c>
      <c r="B563" s="5" t="s">
        <v>38</v>
      </c>
      <c r="C563" t="s">
        <v>52</v>
      </c>
      <c r="D563" t="s">
        <v>26</v>
      </c>
      <c r="E563">
        <v>7</v>
      </c>
      <c r="F563" t="str">
        <f t="shared" si="8"/>
        <v>Average Per Ton1-in-10May Monthly System Peak DayAll7</v>
      </c>
      <c r="G563" s="5">
        <v>0.3903411</v>
      </c>
      <c r="H563" s="5">
        <v>0.39034099999999999</v>
      </c>
      <c r="I563" s="5">
        <v>63.8247</v>
      </c>
      <c r="J563" s="5">
        <v>0</v>
      </c>
      <c r="K563" s="5">
        <v>0</v>
      </c>
      <c r="L563" s="5">
        <v>0</v>
      </c>
      <c r="M563" s="5">
        <v>0</v>
      </c>
      <c r="N563" s="5">
        <v>0</v>
      </c>
      <c r="O563">
        <v>4789</v>
      </c>
      <c r="P563" t="s">
        <v>59</v>
      </c>
      <c r="Q563" t="s">
        <v>60</v>
      </c>
    </row>
    <row r="564" spans="1:17" x14ac:dyDescent="0.25">
      <c r="A564" s="4" t="s">
        <v>28</v>
      </c>
      <c r="B564" s="5" t="s">
        <v>38</v>
      </c>
      <c r="C564" t="s">
        <v>52</v>
      </c>
      <c r="D564" t="s">
        <v>26</v>
      </c>
      <c r="E564">
        <v>7</v>
      </c>
      <c r="F564" t="str">
        <f t="shared" si="8"/>
        <v>Average Per Premise1-in-10May Monthly System Peak DayAll7</v>
      </c>
      <c r="G564" s="5">
        <v>3.5811860000000002</v>
      </c>
      <c r="H564" s="5">
        <v>3.5811860000000002</v>
      </c>
      <c r="I564" s="5">
        <v>63.8247</v>
      </c>
      <c r="J564" s="5">
        <v>0</v>
      </c>
      <c r="K564" s="5">
        <v>0</v>
      </c>
      <c r="L564" s="5">
        <v>0</v>
      </c>
      <c r="M564" s="5">
        <v>0</v>
      </c>
      <c r="N564" s="5">
        <v>0</v>
      </c>
      <c r="O564">
        <v>4789</v>
      </c>
      <c r="P564" t="s">
        <v>59</v>
      </c>
      <c r="Q564" t="s">
        <v>60</v>
      </c>
    </row>
    <row r="565" spans="1:17" x14ac:dyDescent="0.25">
      <c r="A565" s="4" t="s">
        <v>29</v>
      </c>
      <c r="B565" s="5" t="s">
        <v>38</v>
      </c>
      <c r="C565" t="s">
        <v>52</v>
      </c>
      <c r="D565" t="s">
        <v>26</v>
      </c>
      <c r="E565">
        <v>7</v>
      </c>
      <c r="F565" t="str">
        <f t="shared" si="8"/>
        <v>Average Per Device1-in-10May Monthly System Peak DayAll7</v>
      </c>
      <c r="G565" s="5">
        <v>1.5147759999999999</v>
      </c>
      <c r="H565" s="5">
        <v>1.5147759999999999</v>
      </c>
      <c r="I565" s="5">
        <v>63.8247</v>
      </c>
      <c r="J565" s="5">
        <v>0</v>
      </c>
      <c r="K565" s="5">
        <v>0</v>
      </c>
      <c r="L565" s="5">
        <v>0</v>
      </c>
      <c r="M565" s="5">
        <v>0</v>
      </c>
      <c r="N565" s="5">
        <v>0</v>
      </c>
      <c r="O565">
        <v>4789</v>
      </c>
      <c r="P565" t="s">
        <v>59</v>
      </c>
      <c r="Q565" t="s">
        <v>60</v>
      </c>
    </row>
    <row r="566" spans="1:17" x14ac:dyDescent="0.25">
      <c r="A566" s="4" t="s">
        <v>43</v>
      </c>
      <c r="B566" s="5" t="s">
        <v>38</v>
      </c>
      <c r="C566" t="s">
        <v>52</v>
      </c>
      <c r="D566" t="s">
        <v>26</v>
      </c>
      <c r="E566">
        <v>7</v>
      </c>
      <c r="F566" t="str">
        <f t="shared" si="8"/>
        <v>Aggregate1-in-10May Monthly System Peak DayAll7</v>
      </c>
      <c r="G566" s="5">
        <v>17.150300000000001</v>
      </c>
      <c r="H566" s="5">
        <v>17.150300000000001</v>
      </c>
      <c r="I566" s="5">
        <v>63.8247</v>
      </c>
      <c r="J566" s="5">
        <v>0</v>
      </c>
      <c r="K566" s="5">
        <v>0</v>
      </c>
      <c r="L566" s="5">
        <v>0</v>
      </c>
      <c r="M566" s="5">
        <v>0</v>
      </c>
      <c r="N566" s="5">
        <v>0</v>
      </c>
      <c r="O566">
        <v>4789</v>
      </c>
      <c r="P566" t="s">
        <v>59</v>
      </c>
      <c r="Q566" t="s">
        <v>60</v>
      </c>
    </row>
    <row r="567" spans="1:17" x14ac:dyDescent="0.25">
      <c r="A567" s="4" t="s">
        <v>30</v>
      </c>
      <c r="B567" s="5" t="s">
        <v>38</v>
      </c>
      <c r="C567" t="s">
        <v>53</v>
      </c>
      <c r="D567" t="s">
        <v>48</v>
      </c>
      <c r="E567">
        <v>7</v>
      </c>
      <c r="F567" t="str">
        <f t="shared" si="8"/>
        <v>Average Per Ton1-in-10October Monthly System Peak Day30% Cycling7</v>
      </c>
      <c r="G567" s="5">
        <v>0.39842159999999999</v>
      </c>
      <c r="H567" s="5">
        <v>0.39842159999999999</v>
      </c>
      <c r="I567" s="5">
        <v>67.976200000000006</v>
      </c>
      <c r="J567" s="5">
        <v>0</v>
      </c>
      <c r="K567" s="5">
        <v>0</v>
      </c>
      <c r="L567" s="5">
        <v>0</v>
      </c>
      <c r="M567" s="5">
        <v>0</v>
      </c>
      <c r="N567" s="5">
        <v>0</v>
      </c>
      <c r="O567">
        <v>1337</v>
      </c>
      <c r="P567" t="s">
        <v>59</v>
      </c>
      <c r="Q567" t="s">
        <v>60</v>
      </c>
    </row>
    <row r="568" spans="1:17" x14ac:dyDescent="0.25">
      <c r="A568" s="4" t="s">
        <v>28</v>
      </c>
      <c r="B568" s="5" t="s">
        <v>38</v>
      </c>
      <c r="C568" t="s">
        <v>53</v>
      </c>
      <c r="D568" t="s">
        <v>48</v>
      </c>
      <c r="E568">
        <v>7</v>
      </c>
      <c r="F568" t="str">
        <f t="shared" si="8"/>
        <v>Average Per Premise1-in-10October Monthly System Peak Day30% Cycling7</v>
      </c>
      <c r="G568" s="5">
        <v>4.2270839999999996</v>
      </c>
      <c r="H568" s="5">
        <v>4.2270839999999996</v>
      </c>
      <c r="I568" s="5">
        <v>67.976200000000006</v>
      </c>
      <c r="J568" s="5">
        <v>0</v>
      </c>
      <c r="K568" s="5">
        <v>0</v>
      </c>
      <c r="L568" s="5">
        <v>0</v>
      </c>
      <c r="M568" s="5">
        <v>0</v>
      </c>
      <c r="N568" s="5">
        <v>0</v>
      </c>
      <c r="O568">
        <v>1337</v>
      </c>
      <c r="P568" t="s">
        <v>59</v>
      </c>
      <c r="Q568" t="s">
        <v>60</v>
      </c>
    </row>
    <row r="569" spans="1:17" x14ac:dyDescent="0.25">
      <c r="A569" s="4" t="s">
        <v>29</v>
      </c>
      <c r="B569" s="5" t="s">
        <v>38</v>
      </c>
      <c r="C569" t="s">
        <v>53</v>
      </c>
      <c r="D569" t="s">
        <v>48</v>
      </c>
      <c r="E569">
        <v>7</v>
      </c>
      <c r="F569" t="str">
        <f t="shared" si="8"/>
        <v>Average Per Device1-in-10October Monthly System Peak Day30% Cycling7</v>
      </c>
      <c r="G569" s="5">
        <v>1.5479620000000001</v>
      </c>
      <c r="H569" s="5">
        <v>1.5479620000000001</v>
      </c>
      <c r="I569" s="5">
        <v>67.976200000000006</v>
      </c>
      <c r="J569" s="5">
        <v>0</v>
      </c>
      <c r="K569" s="5">
        <v>0</v>
      </c>
      <c r="L569" s="5">
        <v>0</v>
      </c>
      <c r="M569" s="5">
        <v>0</v>
      </c>
      <c r="N569" s="5">
        <v>0</v>
      </c>
      <c r="O569">
        <v>1337</v>
      </c>
      <c r="P569" t="s">
        <v>59</v>
      </c>
      <c r="Q569" t="s">
        <v>60</v>
      </c>
    </row>
    <row r="570" spans="1:17" x14ac:dyDescent="0.25">
      <c r="A570" s="4" t="s">
        <v>43</v>
      </c>
      <c r="B570" s="5" t="s">
        <v>38</v>
      </c>
      <c r="C570" t="s">
        <v>53</v>
      </c>
      <c r="D570" t="s">
        <v>48</v>
      </c>
      <c r="E570">
        <v>7</v>
      </c>
      <c r="F570" t="str">
        <f t="shared" si="8"/>
        <v>Aggregate1-in-10October Monthly System Peak Day30% Cycling7</v>
      </c>
      <c r="G570" s="5">
        <v>5.6516109999999999</v>
      </c>
      <c r="H570" s="5">
        <v>5.6516109999999999</v>
      </c>
      <c r="I570" s="5">
        <v>67.976200000000006</v>
      </c>
      <c r="J570" s="5">
        <v>0</v>
      </c>
      <c r="K570" s="5">
        <v>0</v>
      </c>
      <c r="L570" s="5">
        <v>0</v>
      </c>
      <c r="M570" s="5">
        <v>0</v>
      </c>
      <c r="N570" s="5">
        <v>0</v>
      </c>
      <c r="O570">
        <v>1337</v>
      </c>
      <c r="P570" t="s">
        <v>59</v>
      </c>
      <c r="Q570" t="s">
        <v>60</v>
      </c>
    </row>
    <row r="571" spans="1:17" x14ac:dyDescent="0.25">
      <c r="A571" s="4" t="s">
        <v>30</v>
      </c>
      <c r="B571" s="5" t="s">
        <v>38</v>
      </c>
      <c r="C571" t="s">
        <v>53</v>
      </c>
      <c r="D571" t="s">
        <v>31</v>
      </c>
      <c r="E571">
        <v>7</v>
      </c>
      <c r="F571" t="str">
        <f t="shared" si="8"/>
        <v>Average Per Ton1-in-10October Monthly System Peak Day50% Cycling7</v>
      </c>
      <c r="G571" s="5">
        <v>0.40551100000000001</v>
      </c>
      <c r="H571" s="5">
        <v>0.40551090000000001</v>
      </c>
      <c r="I571" s="5">
        <v>68.132800000000003</v>
      </c>
      <c r="J571" s="5">
        <v>0</v>
      </c>
      <c r="K571" s="5">
        <v>0</v>
      </c>
      <c r="L571" s="5">
        <v>0</v>
      </c>
      <c r="M571" s="5">
        <v>0</v>
      </c>
      <c r="N571" s="5">
        <v>0</v>
      </c>
      <c r="O571">
        <v>3452</v>
      </c>
      <c r="P571" t="s">
        <v>59</v>
      </c>
      <c r="Q571" t="s">
        <v>60</v>
      </c>
    </row>
    <row r="572" spans="1:17" x14ac:dyDescent="0.25">
      <c r="A572" s="4" t="s">
        <v>28</v>
      </c>
      <c r="B572" s="5" t="s">
        <v>38</v>
      </c>
      <c r="C572" t="s">
        <v>53</v>
      </c>
      <c r="D572" t="s">
        <v>31</v>
      </c>
      <c r="E572">
        <v>7</v>
      </c>
      <c r="F572" t="str">
        <f t="shared" si="8"/>
        <v>Average Per Premise1-in-10October Monthly System Peak Day50% Cycling7</v>
      </c>
      <c r="G572" s="5">
        <v>3.494971</v>
      </c>
      <c r="H572" s="5">
        <v>3.494971</v>
      </c>
      <c r="I572" s="5">
        <v>68.132800000000003</v>
      </c>
      <c r="J572" s="5">
        <v>0</v>
      </c>
      <c r="K572" s="5">
        <v>0</v>
      </c>
      <c r="L572" s="5">
        <v>0</v>
      </c>
      <c r="M572" s="5">
        <v>0</v>
      </c>
      <c r="N572" s="5">
        <v>0</v>
      </c>
      <c r="O572">
        <v>3452</v>
      </c>
      <c r="P572" t="s">
        <v>59</v>
      </c>
      <c r="Q572" t="s">
        <v>60</v>
      </c>
    </row>
    <row r="573" spans="1:17" x14ac:dyDescent="0.25">
      <c r="A573" s="4" t="s">
        <v>29</v>
      </c>
      <c r="B573" s="5" t="s">
        <v>38</v>
      </c>
      <c r="C573" t="s">
        <v>53</v>
      </c>
      <c r="D573" t="s">
        <v>31</v>
      </c>
      <c r="E573">
        <v>7</v>
      </c>
      <c r="F573" t="str">
        <f t="shared" si="8"/>
        <v>Average Per Device1-in-10October Monthly System Peak Day50% Cycling7</v>
      </c>
      <c r="G573" s="5">
        <v>1.5727599999999999</v>
      </c>
      <c r="H573" s="5">
        <v>1.5727599999999999</v>
      </c>
      <c r="I573" s="5">
        <v>68.132800000000003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>
        <v>3452</v>
      </c>
      <c r="P573" t="s">
        <v>59</v>
      </c>
      <c r="Q573" t="s">
        <v>60</v>
      </c>
    </row>
    <row r="574" spans="1:17" x14ac:dyDescent="0.25">
      <c r="A574" s="4" t="s">
        <v>43</v>
      </c>
      <c r="B574" s="5" t="s">
        <v>38</v>
      </c>
      <c r="C574" t="s">
        <v>53</v>
      </c>
      <c r="D574" t="s">
        <v>31</v>
      </c>
      <c r="E574">
        <v>7</v>
      </c>
      <c r="F574" t="str">
        <f t="shared" si="8"/>
        <v>Aggregate1-in-10October Monthly System Peak Day50% Cycling7</v>
      </c>
      <c r="G574" s="5">
        <v>12.064640000000001</v>
      </c>
      <c r="H574" s="5">
        <v>12.064640000000001</v>
      </c>
      <c r="I574" s="5">
        <v>68.132800000000003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>
        <v>3452</v>
      </c>
      <c r="P574" t="s">
        <v>59</v>
      </c>
      <c r="Q574" t="s">
        <v>60</v>
      </c>
    </row>
    <row r="575" spans="1:17" x14ac:dyDescent="0.25">
      <c r="A575" s="4" t="s">
        <v>30</v>
      </c>
      <c r="B575" s="5" t="s">
        <v>38</v>
      </c>
      <c r="C575" t="s">
        <v>53</v>
      </c>
      <c r="D575" t="s">
        <v>26</v>
      </c>
      <c r="E575">
        <v>7</v>
      </c>
      <c r="F575" t="str">
        <f t="shared" si="8"/>
        <v>Average Per Ton1-in-10October Monthly System Peak DayAll7</v>
      </c>
      <c r="G575" s="5">
        <v>0.40353159999999999</v>
      </c>
      <c r="H575" s="5">
        <v>0.40353159999999999</v>
      </c>
      <c r="I575" s="5">
        <v>68.089100000000002</v>
      </c>
      <c r="J575" s="5">
        <v>0</v>
      </c>
      <c r="K575" s="5">
        <v>0</v>
      </c>
      <c r="L575" s="5">
        <v>0</v>
      </c>
      <c r="M575" s="5">
        <v>0</v>
      </c>
      <c r="N575" s="5">
        <v>0</v>
      </c>
      <c r="O575">
        <v>4789</v>
      </c>
      <c r="P575" t="s">
        <v>59</v>
      </c>
      <c r="Q575" t="s">
        <v>60</v>
      </c>
    </row>
    <row r="576" spans="1:17" x14ac:dyDescent="0.25">
      <c r="A576" s="4" t="s">
        <v>28</v>
      </c>
      <c r="B576" s="5" t="s">
        <v>38</v>
      </c>
      <c r="C576" t="s">
        <v>53</v>
      </c>
      <c r="D576" t="s">
        <v>26</v>
      </c>
      <c r="E576">
        <v>7</v>
      </c>
      <c r="F576" t="str">
        <f t="shared" si="8"/>
        <v>Average Per Premise1-in-10October Monthly System Peak DayAll7</v>
      </c>
      <c r="G576" s="5">
        <v>3.7022029999999999</v>
      </c>
      <c r="H576" s="5">
        <v>3.7022029999999999</v>
      </c>
      <c r="I576" s="5">
        <v>68.089100000000002</v>
      </c>
      <c r="J576" s="5">
        <v>0</v>
      </c>
      <c r="K576" s="5">
        <v>0</v>
      </c>
      <c r="L576" s="5">
        <v>0</v>
      </c>
      <c r="M576" s="5">
        <v>0</v>
      </c>
      <c r="N576" s="5">
        <v>0</v>
      </c>
      <c r="O576">
        <v>4789</v>
      </c>
      <c r="P576" t="s">
        <v>59</v>
      </c>
      <c r="Q576" t="s">
        <v>60</v>
      </c>
    </row>
    <row r="577" spans="1:17" x14ac:dyDescent="0.25">
      <c r="A577" s="4" t="s">
        <v>29</v>
      </c>
      <c r="B577" s="5" t="s">
        <v>38</v>
      </c>
      <c r="C577" t="s">
        <v>53</v>
      </c>
      <c r="D577" t="s">
        <v>26</v>
      </c>
      <c r="E577">
        <v>7</v>
      </c>
      <c r="F577" t="str">
        <f t="shared" si="8"/>
        <v>Average Per Device1-in-10October Monthly System Peak DayAll7</v>
      </c>
      <c r="G577" s="5">
        <v>1.5659639999999999</v>
      </c>
      <c r="H577" s="5">
        <v>1.5659639999999999</v>
      </c>
      <c r="I577" s="5">
        <v>68.089100000000002</v>
      </c>
      <c r="J577" s="5">
        <v>0</v>
      </c>
      <c r="K577" s="5">
        <v>0</v>
      </c>
      <c r="L577" s="5">
        <v>0</v>
      </c>
      <c r="M577" s="5">
        <v>0</v>
      </c>
      <c r="N577" s="5">
        <v>0</v>
      </c>
      <c r="O577">
        <v>4789</v>
      </c>
      <c r="P577" t="s">
        <v>59</v>
      </c>
      <c r="Q577" t="s">
        <v>60</v>
      </c>
    </row>
    <row r="578" spans="1:17" x14ac:dyDescent="0.25">
      <c r="A578" t="s">
        <v>43</v>
      </c>
      <c r="B578" t="s">
        <v>38</v>
      </c>
      <c r="C578" t="s">
        <v>53</v>
      </c>
      <c r="D578" t="s">
        <v>26</v>
      </c>
      <c r="E578">
        <v>7</v>
      </c>
      <c r="F578" t="str">
        <f t="shared" si="8"/>
        <v>Aggregate1-in-10October Monthly System Peak DayAll7</v>
      </c>
      <c r="G578">
        <v>17.729849999999999</v>
      </c>
      <c r="H578">
        <v>17.729849999999999</v>
      </c>
      <c r="I578">
        <v>68.089100000000002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4789</v>
      </c>
      <c r="P578" t="s">
        <v>59</v>
      </c>
      <c r="Q578" t="s">
        <v>60</v>
      </c>
    </row>
    <row r="579" spans="1:17" x14ac:dyDescent="0.25">
      <c r="A579" t="s">
        <v>30</v>
      </c>
      <c r="B579" t="s">
        <v>38</v>
      </c>
      <c r="C579" t="s">
        <v>54</v>
      </c>
      <c r="D579" t="s">
        <v>48</v>
      </c>
      <c r="E579">
        <v>7</v>
      </c>
      <c r="F579" t="str">
        <f t="shared" ref="F579:F642" si="9">CONCATENATE(A579,B579,C579,D579,E579)</f>
        <v>Average Per Ton1-in-10September Monthly System Peak Day30% Cycling7</v>
      </c>
      <c r="G579">
        <v>0.48650569999999999</v>
      </c>
      <c r="H579">
        <v>0.48650569999999999</v>
      </c>
      <c r="I579">
        <v>72.6905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1337</v>
      </c>
      <c r="P579" t="s">
        <v>59</v>
      </c>
      <c r="Q579" t="s">
        <v>60</v>
      </c>
    </row>
    <row r="580" spans="1:17" x14ac:dyDescent="0.25">
      <c r="A580" t="s">
        <v>28</v>
      </c>
      <c r="B580" t="s">
        <v>38</v>
      </c>
      <c r="C580" t="s">
        <v>54</v>
      </c>
      <c r="D580" t="s">
        <v>48</v>
      </c>
      <c r="E580">
        <v>7</v>
      </c>
      <c r="F580" t="str">
        <f t="shared" si="9"/>
        <v>Average Per Premise1-in-10September Monthly System Peak Day30% Cycling7</v>
      </c>
      <c r="G580">
        <v>5.1616179999999998</v>
      </c>
      <c r="H580">
        <v>5.1616179999999998</v>
      </c>
      <c r="I580">
        <v>72.6905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1337</v>
      </c>
      <c r="P580" t="s">
        <v>59</v>
      </c>
      <c r="Q580" t="s">
        <v>60</v>
      </c>
    </row>
    <row r="581" spans="1:17" x14ac:dyDescent="0.25">
      <c r="A581" t="s">
        <v>29</v>
      </c>
      <c r="B581" t="s">
        <v>38</v>
      </c>
      <c r="C581" t="s">
        <v>54</v>
      </c>
      <c r="D581" t="s">
        <v>48</v>
      </c>
      <c r="E581">
        <v>7</v>
      </c>
      <c r="F581" t="str">
        <f t="shared" si="9"/>
        <v>Average Per Device1-in-10September Monthly System Peak Day30% Cycling7</v>
      </c>
      <c r="G581">
        <v>1.89019</v>
      </c>
      <c r="H581">
        <v>1.89019</v>
      </c>
      <c r="I581">
        <v>72.6905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1337</v>
      </c>
      <c r="P581" t="s">
        <v>59</v>
      </c>
      <c r="Q581" t="s">
        <v>60</v>
      </c>
    </row>
    <row r="582" spans="1:17" x14ac:dyDescent="0.25">
      <c r="A582" t="s">
        <v>43</v>
      </c>
      <c r="B582" t="s">
        <v>38</v>
      </c>
      <c r="C582" t="s">
        <v>54</v>
      </c>
      <c r="D582" t="s">
        <v>48</v>
      </c>
      <c r="E582">
        <v>7</v>
      </c>
      <c r="F582" t="str">
        <f t="shared" si="9"/>
        <v>Aggregate1-in-10September Monthly System Peak Day30% Cycling7</v>
      </c>
      <c r="G582">
        <v>6.9010829999999999</v>
      </c>
      <c r="H582">
        <v>6.9010829999999999</v>
      </c>
      <c r="I582">
        <v>72.6905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1337</v>
      </c>
      <c r="P582" t="s">
        <v>59</v>
      </c>
      <c r="Q582" t="s">
        <v>60</v>
      </c>
    </row>
    <row r="583" spans="1:17" x14ac:dyDescent="0.25">
      <c r="A583" t="s">
        <v>30</v>
      </c>
      <c r="B583" t="s">
        <v>38</v>
      </c>
      <c r="C583" t="s">
        <v>54</v>
      </c>
      <c r="D583" t="s">
        <v>31</v>
      </c>
      <c r="E583">
        <v>7</v>
      </c>
      <c r="F583" t="str">
        <f t="shared" si="9"/>
        <v>Average Per Ton1-in-10September Monthly System Peak Day50% Cycling7</v>
      </c>
      <c r="G583">
        <v>0.44034800000000002</v>
      </c>
      <c r="H583">
        <v>0.44034800000000002</v>
      </c>
      <c r="I583">
        <v>72.753100000000003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3452</v>
      </c>
      <c r="P583" t="s">
        <v>59</v>
      </c>
      <c r="Q583" t="s">
        <v>60</v>
      </c>
    </row>
    <row r="584" spans="1:17" x14ac:dyDescent="0.25">
      <c r="A584" t="s">
        <v>28</v>
      </c>
      <c r="B584" t="s">
        <v>38</v>
      </c>
      <c r="C584" t="s">
        <v>54</v>
      </c>
      <c r="D584" t="s">
        <v>31</v>
      </c>
      <c r="E584">
        <v>7</v>
      </c>
      <c r="F584" t="str">
        <f t="shared" si="9"/>
        <v>Average Per Premise1-in-10September Monthly System Peak Day50% Cycling7</v>
      </c>
      <c r="G584">
        <v>3.7952210000000002</v>
      </c>
      <c r="H584">
        <v>3.7952210000000002</v>
      </c>
      <c r="I584">
        <v>72.753100000000003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3452</v>
      </c>
      <c r="P584" t="s">
        <v>59</v>
      </c>
      <c r="Q584" t="s">
        <v>60</v>
      </c>
    </row>
    <row r="585" spans="1:17" x14ac:dyDescent="0.25">
      <c r="A585" t="s">
        <v>29</v>
      </c>
      <c r="B585" t="s">
        <v>38</v>
      </c>
      <c r="C585" t="s">
        <v>54</v>
      </c>
      <c r="D585" t="s">
        <v>31</v>
      </c>
      <c r="E585">
        <v>7</v>
      </c>
      <c r="F585" t="str">
        <f t="shared" si="9"/>
        <v>Average Per Device1-in-10September Monthly System Peak Day50% Cycling7</v>
      </c>
      <c r="G585">
        <v>1.7078739999999999</v>
      </c>
      <c r="H585">
        <v>1.7078739999999999</v>
      </c>
      <c r="I585">
        <v>72.753100000000003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3452</v>
      </c>
      <c r="P585" t="s">
        <v>59</v>
      </c>
      <c r="Q585" t="s">
        <v>60</v>
      </c>
    </row>
    <row r="586" spans="1:17" x14ac:dyDescent="0.25">
      <c r="A586" t="s">
        <v>43</v>
      </c>
      <c r="B586" t="s">
        <v>38</v>
      </c>
      <c r="C586" t="s">
        <v>54</v>
      </c>
      <c r="D586" t="s">
        <v>31</v>
      </c>
      <c r="E586">
        <v>7</v>
      </c>
      <c r="F586" t="str">
        <f t="shared" si="9"/>
        <v>Aggregate1-in-10September Monthly System Peak Day50% Cycling7</v>
      </c>
      <c r="G586">
        <v>13.101100000000001</v>
      </c>
      <c r="H586">
        <v>13.101100000000001</v>
      </c>
      <c r="I586">
        <v>72.753100000000003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3452</v>
      </c>
      <c r="P586" t="s">
        <v>59</v>
      </c>
      <c r="Q586" t="s">
        <v>60</v>
      </c>
    </row>
    <row r="587" spans="1:17" x14ac:dyDescent="0.25">
      <c r="A587" t="s">
        <v>30</v>
      </c>
      <c r="B587" t="s">
        <v>38</v>
      </c>
      <c r="C587" t="s">
        <v>54</v>
      </c>
      <c r="D587" t="s">
        <v>26</v>
      </c>
      <c r="E587">
        <v>7</v>
      </c>
      <c r="F587" t="str">
        <f t="shared" si="9"/>
        <v>Average Per Ton1-in-10September Monthly System Peak DayAll7</v>
      </c>
      <c r="G587">
        <v>0.4532352</v>
      </c>
      <c r="H587">
        <v>0.4532352</v>
      </c>
      <c r="I587">
        <v>72.735600000000005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4789</v>
      </c>
      <c r="P587" t="s">
        <v>59</v>
      </c>
      <c r="Q587" t="s">
        <v>60</v>
      </c>
    </row>
    <row r="588" spans="1:17" x14ac:dyDescent="0.25">
      <c r="A588" t="s">
        <v>28</v>
      </c>
      <c r="B588" t="s">
        <v>38</v>
      </c>
      <c r="C588" t="s">
        <v>54</v>
      </c>
      <c r="D588" t="s">
        <v>26</v>
      </c>
      <c r="E588">
        <v>7</v>
      </c>
      <c r="F588" t="str">
        <f t="shared" si="9"/>
        <v>Average Per Premise1-in-10September Monthly System Peak DayAll7</v>
      </c>
      <c r="G588">
        <v>4.1582080000000001</v>
      </c>
      <c r="H588">
        <v>4.1582080000000001</v>
      </c>
      <c r="I588">
        <v>72.735600000000005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4789</v>
      </c>
      <c r="P588" t="s">
        <v>59</v>
      </c>
      <c r="Q588" t="s">
        <v>60</v>
      </c>
    </row>
    <row r="589" spans="1:17" x14ac:dyDescent="0.25">
      <c r="A589" t="s">
        <v>29</v>
      </c>
      <c r="B589" t="s">
        <v>38</v>
      </c>
      <c r="C589" t="s">
        <v>54</v>
      </c>
      <c r="D589" t="s">
        <v>26</v>
      </c>
      <c r="E589">
        <v>7</v>
      </c>
      <c r="F589" t="str">
        <f t="shared" si="9"/>
        <v>Average Per Device1-in-10September Monthly System Peak DayAll7</v>
      </c>
      <c r="G589">
        <v>1.7588459999999999</v>
      </c>
      <c r="H589">
        <v>1.7588459999999999</v>
      </c>
      <c r="I589">
        <v>72.735600000000005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4789</v>
      </c>
      <c r="P589" t="s">
        <v>59</v>
      </c>
      <c r="Q589" t="s">
        <v>60</v>
      </c>
    </row>
    <row r="590" spans="1:17" x14ac:dyDescent="0.25">
      <c r="A590" t="s">
        <v>43</v>
      </c>
      <c r="B590" t="s">
        <v>38</v>
      </c>
      <c r="C590" t="s">
        <v>54</v>
      </c>
      <c r="D590" t="s">
        <v>26</v>
      </c>
      <c r="E590">
        <v>7</v>
      </c>
      <c r="F590" t="str">
        <f t="shared" si="9"/>
        <v>Aggregate1-in-10September Monthly System Peak DayAll7</v>
      </c>
      <c r="G590">
        <v>19.91366</v>
      </c>
      <c r="H590">
        <v>19.91366</v>
      </c>
      <c r="I590">
        <v>72.735600000000005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4789</v>
      </c>
      <c r="P590" t="s">
        <v>59</v>
      </c>
      <c r="Q590" t="s">
        <v>60</v>
      </c>
    </row>
    <row r="591" spans="1:17" x14ac:dyDescent="0.25">
      <c r="A591" t="s">
        <v>30</v>
      </c>
      <c r="B591" t="s">
        <v>38</v>
      </c>
      <c r="C591" t="s">
        <v>49</v>
      </c>
      <c r="D591" t="s">
        <v>48</v>
      </c>
      <c r="E591">
        <v>8</v>
      </c>
      <c r="F591" t="str">
        <f t="shared" si="9"/>
        <v>Average Per Ton1-in-10August Monthly System Peak Day30% Cycling8</v>
      </c>
      <c r="G591">
        <v>0.52005310000000005</v>
      </c>
      <c r="H591">
        <v>0.52005319999999999</v>
      </c>
      <c r="I591">
        <v>71.040499999999994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1337</v>
      </c>
      <c r="P591" t="s">
        <v>59</v>
      </c>
      <c r="Q591" t="s">
        <v>60</v>
      </c>
    </row>
    <row r="592" spans="1:17" x14ac:dyDescent="0.25">
      <c r="A592" t="s">
        <v>28</v>
      </c>
      <c r="B592" t="s">
        <v>38</v>
      </c>
      <c r="C592" t="s">
        <v>49</v>
      </c>
      <c r="D592" t="s">
        <v>48</v>
      </c>
      <c r="E592">
        <v>8</v>
      </c>
      <c r="F592" t="str">
        <f t="shared" si="9"/>
        <v>Average Per Premise1-in-10August Monthly System Peak Day30% Cycling8</v>
      </c>
      <c r="G592">
        <v>5.5175419999999997</v>
      </c>
      <c r="H592">
        <v>5.5175429999999999</v>
      </c>
      <c r="I592">
        <v>71.040499999999994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1337</v>
      </c>
      <c r="P592" t="s">
        <v>59</v>
      </c>
      <c r="Q592" t="s">
        <v>60</v>
      </c>
    </row>
    <row r="593" spans="1:17" x14ac:dyDescent="0.25">
      <c r="A593" t="s">
        <v>29</v>
      </c>
      <c r="B593" t="s">
        <v>38</v>
      </c>
      <c r="C593" t="s">
        <v>49</v>
      </c>
      <c r="D593" t="s">
        <v>48</v>
      </c>
      <c r="E593">
        <v>8</v>
      </c>
      <c r="F593" t="str">
        <f t="shared" si="9"/>
        <v>Average Per Device1-in-10August Monthly System Peak Day30% Cycling8</v>
      </c>
      <c r="G593">
        <v>2.0205299999999999</v>
      </c>
      <c r="H593">
        <v>2.0205299999999999</v>
      </c>
      <c r="I593">
        <v>71.040499999999994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1337</v>
      </c>
      <c r="P593" t="s">
        <v>59</v>
      </c>
      <c r="Q593" t="s">
        <v>60</v>
      </c>
    </row>
    <row r="594" spans="1:17" x14ac:dyDescent="0.25">
      <c r="A594" t="s">
        <v>43</v>
      </c>
      <c r="B594" t="s">
        <v>38</v>
      </c>
      <c r="C594" t="s">
        <v>49</v>
      </c>
      <c r="D594" t="s">
        <v>48</v>
      </c>
      <c r="E594">
        <v>8</v>
      </c>
      <c r="F594" t="str">
        <f t="shared" si="9"/>
        <v>Aggregate1-in-10August Monthly System Peak Day30% Cycling8</v>
      </c>
      <c r="G594">
        <v>7.3769539999999996</v>
      </c>
      <c r="H594">
        <v>7.3769539999999996</v>
      </c>
      <c r="I594">
        <v>71.040499999999994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1337</v>
      </c>
      <c r="P594" t="s">
        <v>59</v>
      </c>
      <c r="Q594" t="s">
        <v>60</v>
      </c>
    </row>
    <row r="595" spans="1:17" x14ac:dyDescent="0.25">
      <c r="A595" t="s">
        <v>30</v>
      </c>
      <c r="B595" t="s">
        <v>38</v>
      </c>
      <c r="C595" t="s">
        <v>49</v>
      </c>
      <c r="D595" t="s">
        <v>31</v>
      </c>
      <c r="E595">
        <v>8</v>
      </c>
      <c r="F595" t="str">
        <f t="shared" si="9"/>
        <v>Average Per Ton1-in-10August Monthly System Peak Day50% Cycling8</v>
      </c>
      <c r="G595">
        <v>0.52208540000000003</v>
      </c>
      <c r="H595">
        <v>0.52208540000000003</v>
      </c>
      <c r="I595">
        <v>70.971599999999995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3452</v>
      </c>
      <c r="P595" t="s">
        <v>59</v>
      </c>
      <c r="Q595" t="s">
        <v>60</v>
      </c>
    </row>
    <row r="596" spans="1:17" x14ac:dyDescent="0.25">
      <c r="A596" t="s">
        <v>28</v>
      </c>
      <c r="B596" t="s">
        <v>38</v>
      </c>
      <c r="C596" t="s">
        <v>49</v>
      </c>
      <c r="D596" t="s">
        <v>31</v>
      </c>
      <c r="E596">
        <v>8</v>
      </c>
      <c r="F596" t="str">
        <f t="shared" si="9"/>
        <v>Average Per Premise1-in-10August Monthly System Peak Day50% Cycling8</v>
      </c>
      <c r="G596">
        <v>4.4996900000000002</v>
      </c>
      <c r="H596">
        <v>4.4996900000000002</v>
      </c>
      <c r="I596">
        <v>70.971599999999995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3452</v>
      </c>
      <c r="P596" t="s">
        <v>59</v>
      </c>
      <c r="Q596" t="s">
        <v>60</v>
      </c>
    </row>
    <row r="597" spans="1:17" x14ac:dyDescent="0.25">
      <c r="A597" t="s">
        <v>29</v>
      </c>
      <c r="B597" t="s">
        <v>38</v>
      </c>
      <c r="C597" t="s">
        <v>49</v>
      </c>
      <c r="D597" t="s">
        <v>31</v>
      </c>
      <c r="E597">
        <v>8</v>
      </c>
      <c r="F597" t="str">
        <f t="shared" si="9"/>
        <v>Average Per Device1-in-10August Monthly System Peak Day50% Cycling8</v>
      </c>
      <c r="G597">
        <v>2.0248900000000001</v>
      </c>
      <c r="H597">
        <v>2.0248900000000001</v>
      </c>
      <c r="I597">
        <v>70.971599999999995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3452</v>
      </c>
      <c r="P597" t="s">
        <v>59</v>
      </c>
      <c r="Q597" t="s">
        <v>60</v>
      </c>
    </row>
    <row r="598" spans="1:17" x14ac:dyDescent="0.25">
      <c r="A598" t="s">
        <v>43</v>
      </c>
      <c r="B598" t="s">
        <v>38</v>
      </c>
      <c r="C598" t="s">
        <v>49</v>
      </c>
      <c r="D598" t="s">
        <v>31</v>
      </c>
      <c r="E598">
        <v>8</v>
      </c>
      <c r="F598" t="str">
        <f t="shared" si="9"/>
        <v>Aggregate1-in-10August Monthly System Peak Day50% Cycling8</v>
      </c>
      <c r="G598">
        <v>15.53293</v>
      </c>
      <c r="H598">
        <v>15.53293</v>
      </c>
      <c r="I598">
        <v>70.971599999999995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3452</v>
      </c>
      <c r="P598" t="s">
        <v>59</v>
      </c>
      <c r="Q598" t="s">
        <v>60</v>
      </c>
    </row>
    <row r="599" spans="1:17" x14ac:dyDescent="0.25">
      <c r="A599" t="s">
        <v>30</v>
      </c>
      <c r="B599" t="s">
        <v>38</v>
      </c>
      <c r="C599" t="s">
        <v>49</v>
      </c>
      <c r="D599" t="s">
        <v>26</v>
      </c>
      <c r="E599">
        <v>8</v>
      </c>
      <c r="F599" t="str">
        <f t="shared" si="9"/>
        <v>Average Per Ton1-in-10August Monthly System Peak DayAll8</v>
      </c>
      <c r="G599">
        <v>0.52151800000000004</v>
      </c>
      <c r="H599">
        <v>0.52151800000000004</v>
      </c>
      <c r="I599">
        <v>70.990799999999993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4789</v>
      </c>
      <c r="P599" t="s">
        <v>59</v>
      </c>
      <c r="Q599" t="s">
        <v>60</v>
      </c>
    </row>
    <row r="600" spans="1:17" x14ac:dyDescent="0.25">
      <c r="A600" t="s">
        <v>28</v>
      </c>
      <c r="B600" t="s">
        <v>38</v>
      </c>
      <c r="C600" t="s">
        <v>49</v>
      </c>
      <c r="D600" t="s">
        <v>26</v>
      </c>
      <c r="E600">
        <v>8</v>
      </c>
      <c r="F600" t="str">
        <f t="shared" si="9"/>
        <v>Average Per Premise1-in-10August Monthly System Peak DayAll8</v>
      </c>
      <c r="G600">
        <v>4.7846690000000001</v>
      </c>
      <c r="H600">
        <v>4.7846690000000001</v>
      </c>
      <c r="I600">
        <v>70.990799999999993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4789</v>
      </c>
      <c r="P600" t="s">
        <v>59</v>
      </c>
      <c r="Q600" t="s">
        <v>60</v>
      </c>
    </row>
    <row r="601" spans="1:17" x14ac:dyDescent="0.25">
      <c r="A601" t="s">
        <v>29</v>
      </c>
      <c r="B601" t="s">
        <v>38</v>
      </c>
      <c r="C601" t="s">
        <v>49</v>
      </c>
      <c r="D601" t="s">
        <v>26</v>
      </c>
      <c r="E601">
        <v>8</v>
      </c>
      <c r="F601" t="str">
        <f t="shared" si="9"/>
        <v>Average Per Device1-in-10August Monthly System Peak DayAll8</v>
      </c>
      <c r="G601">
        <v>2.023828</v>
      </c>
      <c r="H601">
        <v>2.023828</v>
      </c>
      <c r="I601">
        <v>70.990799999999993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4789</v>
      </c>
      <c r="P601" t="s">
        <v>59</v>
      </c>
      <c r="Q601" t="s">
        <v>60</v>
      </c>
    </row>
    <row r="602" spans="1:17" x14ac:dyDescent="0.25">
      <c r="A602" t="s">
        <v>43</v>
      </c>
      <c r="B602" t="s">
        <v>38</v>
      </c>
      <c r="C602" t="s">
        <v>49</v>
      </c>
      <c r="D602" t="s">
        <v>26</v>
      </c>
      <c r="E602">
        <v>8</v>
      </c>
      <c r="F602" t="str">
        <f t="shared" si="9"/>
        <v>Aggregate1-in-10August Monthly System Peak DayAll8</v>
      </c>
      <c r="G602">
        <v>22.913779999999999</v>
      </c>
      <c r="H602">
        <v>22.913779999999999</v>
      </c>
      <c r="I602">
        <v>70.990799999999993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4789</v>
      </c>
      <c r="P602" t="s">
        <v>59</v>
      </c>
      <c r="Q602" t="s">
        <v>60</v>
      </c>
    </row>
    <row r="603" spans="1:17" x14ac:dyDescent="0.25">
      <c r="A603" t="s">
        <v>30</v>
      </c>
      <c r="B603" t="s">
        <v>38</v>
      </c>
      <c r="C603" t="s">
        <v>37</v>
      </c>
      <c r="D603" t="s">
        <v>48</v>
      </c>
      <c r="E603">
        <v>8</v>
      </c>
      <c r="F603" t="str">
        <f t="shared" si="9"/>
        <v>Average Per Ton1-in-10August Typical Event Day30% Cycling8</v>
      </c>
      <c r="G603">
        <v>0.51135799999999998</v>
      </c>
      <c r="H603">
        <v>0.51135799999999998</v>
      </c>
      <c r="I603">
        <v>70.939899999999994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1337</v>
      </c>
      <c r="P603" t="s">
        <v>59</v>
      </c>
      <c r="Q603" t="s">
        <v>60</v>
      </c>
    </row>
    <row r="604" spans="1:17" x14ac:dyDescent="0.25">
      <c r="A604" t="s">
        <v>28</v>
      </c>
      <c r="B604" t="s">
        <v>38</v>
      </c>
      <c r="C604" t="s">
        <v>37</v>
      </c>
      <c r="D604" t="s">
        <v>48</v>
      </c>
      <c r="E604">
        <v>8</v>
      </c>
      <c r="F604" t="str">
        <f t="shared" si="9"/>
        <v>Average Per Premise1-in-10August Typical Event Day30% Cycling8</v>
      </c>
      <c r="G604">
        <v>5.4252900000000004</v>
      </c>
      <c r="H604">
        <v>5.4252900000000004</v>
      </c>
      <c r="I604">
        <v>70.939899999999994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1337</v>
      </c>
      <c r="P604" t="s">
        <v>59</v>
      </c>
      <c r="Q604" t="s">
        <v>60</v>
      </c>
    </row>
    <row r="605" spans="1:17" x14ac:dyDescent="0.25">
      <c r="A605" t="s">
        <v>29</v>
      </c>
      <c r="B605" t="s">
        <v>38</v>
      </c>
      <c r="C605" t="s">
        <v>37</v>
      </c>
      <c r="D605" t="s">
        <v>48</v>
      </c>
      <c r="E605">
        <v>8</v>
      </c>
      <c r="F605" t="str">
        <f t="shared" si="9"/>
        <v>Average Per Device1-in-10August Typical Event Day30% Cycling8</v>
      </c>
      <c r="G605">
        <v>1.986747</v>
      </c>
      <c r="H605">
        <v>1.986747</v>
      </c>
      <c r="I605">
        <v>70.939899999999994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1337</v>
      </c>
      <c r="P605" t="s">
        <v>59</v>
      </c>
      <c r="Q605" t="s">
        <v>60</v>
      </c>
    </row>
    <row r="606" spans="1:17" x14ac:dyDescent="0.25">
      <c r="A606" t="s">
        <v>43</v>
      </c>
      <c r="B606" t="s">
        <v>38</v>
      </c>
      <c r="C606" t="s">
        <v>37</v>
      </c>
      <c r="D606" t="s">
        <v>48</v>
      </c>
      <c r="E606">
        <v>8</v>
      </c>
      <c r="F606" t="str">
        <f t="shared" si="9"/>
        <v>Aggregate1-in-10August Typical Event Day30% Cycling8</v>
      </c>
      <c r="G606">
        <v>7.2536129999999996</v>
      </c>
      <c r="H606">
        <v>7.2536129999999996</v>
      </c>
      <c r="I606">
        <v>70.939899999999994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1337</v>
      </c>
      <c r="P606" t="s">
        <v>59</v>
      </c>
      <c r="Q606" t="s">
        <v>60</v>
      </c>
    </row>
    <row r="607" spans="1:17" x14ac:dyDescent="0.25">
      <c r="A607" t="s">
        <v>30</v>
      </c>
      <c r="B607" t="s">
        <v>38</v>
      </c>
      <c r="C607" t="s">
        <v>37</v>
      </c>
      <c r="D607" t="s">
        <v>31</v>
      </c>
      <c r="E607">
        <v>8</v>
      </c>
      <c r="F607" t="str">
        <f t="shared" si="9"/>
        <v>Average Per Ton1-in-10August Typical Event Day50% Cycling8</v>
      </c>
      <c r="G607">
        <v>0.51810869999999998</v>
      </c>
      <c r="H607">
        <v>0.51810869999999998</v>
      </c>
      <c r="I607">
        <v>70.858500000000006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3452</v>
      </c>
      <c r="P607" t="s">
        <v>59</v>
      </c>
      <c r="Q607" t="s">
        <v>60</v>
      </c>
    </row>
    <row r="608" spans="1:17" x14ac:dyDescent="0.25">
      <c r="A608" t="s">
        <v>28</v>
      </c>
      <c r="B608" t="s">
        <v>38</v>
      </c>
      <c r="C608" t="s">
        <v>37</v>
      </c>
      <c r="D608" t="s">
        <v>31</v>
      </c>
      <c r="E608">
        <v>8</v>
      </c>
      <c r="F608" t="str">
        <f t="shared" si="9"/>
        <v>Average Per Premise1-in-10August Typical Event Day50% Cycling8</v>
      </c>
      <c r="G608">
        <v>4.4654160000000003</v>
      </c>
      <c r="H608">
        <v>4.4654160000000003</v>
      </c>
      <c r="I608">
        <v>70.858500000000006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3452</v>
      </c>
      <c r="P608" t="s">
        <v>59</v>
      </c>
      <c r="Q608" t="s">
        <v>60</v>
      </c>
    </row>
    <row r="609" spans="1:17" x14ac:dyDescent="0.25">
      <c r="A609" t="s">
        <v>29</v>
      </c>
      <c r="B609" t="s">
        <v>38</v>
      </c>
      <c r="C609" t="s">
        <v>37</v>
      </c>
      <c r="D609" t="s">
        <v>31</v>
      </c>
      <c r="E609">
        <v>8</v>
      </c>
      <c r="F609" t="str">
        <f t="shared" si="9"/>
        <v>Average Per Device1-in-10August Typical Event Day50% Cycling8</v>
      </c>
      <c r="G609">
        <v>2.0094660000000002</v>
      </c>
      <c r="H609">
        <v>2.0094660000000002</v>
      </c>
      <c r="I609">
        <v>70.858500000000006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3452</v>
      </c>
      <c r="P609" t="s">
        <v>59</v>
      </c>
      <c r="Q609" t="s">
        <v>60</v>
      </c>
    </row>
    <row r="610" spans="1:17" x14ac:dyDescent="0.25">
      <c r="A610" t="s">
        <v>43</v>
      </c>
      <c r="B610" t="s">
        <v>38</v>
      </c>
      <c r="C610" t="s">
        <v>37</v>
      </c>
      <c r="D610" t="s">
        <v>31</v>
      </c>
      <c r="E610">
        <v>8</v>
      </c>
      <c r="F610" t="str">
        <f t="shared" si="9"/>
        <v>Aggregate1-in-10August Typical Event Day50% Cycling8</v>
      </c>
      <c r="G610">
        <v>15.41461</v>
      </c>
      <c r="H610">
        <v>15.41461</v>
      </c>
      <c r="I610">
        <v>70.858500000000006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3452</v>
      </c>
      <c r="P610" t="s">
        <v>59</v>
      </c>
      <c r="Q610" t="s">
        <v>60</v>
      </c>
    </row>
    <row r="611" spans="1:17" x14ac:dyDescent="0.25">
      <c r="A611" t="s">
        <v>30</v>
      </c>
      <c r="B611" t="s">
        <v>38</v>
      </c>
      <c r="C611" t="s">
        <v>37</v>
      </c>
      <c r="D611" t="s">
        <v>26</v>
      </c>
      <c r="E611">
        <v>8</v>
      </c>
      <c r="F611" t="str">
        <f t="shared" si="9"/>
        <v>Average Per Ton1-in-10August Typical Event DayAll8</v>
      </c>
      <c r="G611">
        <v>0.51622389999999996</v>
      </c>
      <c r="H611">
        <v>0.51622389999999996</v>
      </c>
      <c r="I611">
        <v>70.881200000000007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4789</v>
      </c>
      <c r="P611" t="s">
        <v>59</v>
      </c>
      <c r="Q611" t="s">
        <v>60</v>
      </c>
    </row>
    <row r="612" spans="1:17" x14ac:dyDescent="0.25">
      <c r="A612" t="s">
        <v>28</v>
      </c>
      <c r="B612" t="s">
        <v>38</v>
      </c>
      <c r="C612" t="s">
        <v>37</v>
      </c>
      <c r="D612" t="s">
        <v>26</v>
      </c>
      <c r="E612">
        <v>8</v>
      </c>
      <c r="F612" t="str">
        <f t="shared" si="9"/>
        <v>Average Per Premise1-in-10August Typical Event DayAll8</v>
      </c>
      <c r="G612">
        <v>4.7360980000000001</v>
      </c>
      <c r="H612">
        <v>4.7360980000000001</v>
      </c>
      <c r="I612">
        <v>70.881200000000007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4789</v>
      </c>
      <c r="P612" t="s">
        <v>59</v>
      </c>
      <c r="Q612" t="s">
        <v>60</v>
      </c>
    </row>
    <row r="613" spans="1:17" x14ac:dyDescent="0.25">
      <c r="A613" t="s">
        <v>29</v>
      </c>
      <c r="B613" t="s">
        <v>38</v>
      </c>
      <c r="C613" t="s">
        <v>37</v>
      </c>
      <c r="D613" t="s">
        <v>26</v>
      </c>
      <c r="E613">
        <v>8</v>
      </c>
      <c r="F613" t="str">
        <f t="shared" si="9"/>
        <v>Average Per Device1-in-10August Typical Event DayAll8</v>
      </c>
      <c r="G613">
        <v>2.0032830000000001</v>
      </c>
      <c r="H613">
        <v>2.0032830000000001</v>
      </c>
      <c r="I613">
        <v>70.881200000000007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4789</v>
      </c>
      <c r="P613" t="s">
        <v>59</v>
      </c>
      <c r="Q613" t="s">
        <v>60</v>
      </c>
    </row>
    <row r="614" spans="1:17" x14ac:dyDescent="0.25">
      <c r="A614" t="s">
        <v>43</v>
      </c>
      <c r="B614" t="s">
        <v>38</v>
      </c>
      <c r="C614" t="s">
        <v>37</v>
      </c>
      <c r="D614" t="s">
        <v>26</v>
      </c>
      <c r="E614">
        <v>8</v>
      </c>
      <c r="F614" t="str">
        <f t="shared" si="9"/>
        <v>Aggregate1-in-10August Typical Event DayAll8</v>
      </c>
      <c r="G614">
        <v>22.681170000000002</v>
      </c>
      <c r="H614">
        <v>22.681170000000002</v>
      </c>
      <c r="I614">
        <v>70.881200000000007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4789</v>
      </c>
      <c r="P614" t="s">
        <v>59</v>
      </c>
      <c r="Q614" t="s">
        <v>60</v>
      </c>
    </row>
    <row r="615" spans="1:17" x14ac:dyDescent="0.25">
      <c r="A615" t="s">
        <v>30</v>
      </c>
      <c r="B615" t="s">
        <v>38</v>
      </c>
      <c r="C615" t="s">
        <v>50</v>
      </c>
      <c r="D615" t="s">
        <v>48</v>
      </c>
      <c r="E615">
        <v>8</v>
      </c>
      <c r="F615" t="str">
        <f t="shared" si="9"/>
        <v>Average Per Ton1-in-10July Monthly System Peak Day30% Cycling8</v>
      </c>
      <c r="G615">
        <v>0.47108090000000002</v>
      </c>
      <c r="H615">
        <v>0.47108090000000002</v>
      </c>
      <c r="I615">
        <v>70.790499999999994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1337</v>
      </c>
      <c r="P615" t="s">
        <v>59</v>
      </c>
      <c r="Q615" t="s">
        <v>60</v>
      </c>
    </row>
    <row r="616" spans="1:17" x14ac:dyDescent="0.25">
      <c r="A616" t="s">
        <v>28</v>
      </c>
      <c r="B616" t="s">
        <v>38</v>
      </c>
      <c r="C616" t="s">
        <v>50</v>
      </c>
      <c r="D616" t="s">
        <v>48</v>
      </c>
      <c r="E616">
        <v>8</v>
      </c>
      <c r="F616" t="str">
        <f t="shared" si="9"/>
        <v>Average Per Premise1-in-10July Monthly System Peak Day30% Cycling8</v>
      </c>
      <c r="G616">
        <v>4.9979680000000002</v>
      </c>
      <c r="H616">
        <v>4.9979680000000002</v>
      </c>
      <c r="I616">
        <v>70.790499999999994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1337</v>
      </c>
      <c r="P616" t="s">
        <v>59</v>
      </c>
      <c r="Q616" t="s">
        <v>60</v>
      </c>
    </row>
    <row r="617" spans="1:17" x14ac:dyDescent="0.25">
      <c r="A617" t="s">
        <v>29</v>
      </c>
      <c r="B617" t="s">
        <v>38</v>
      </c>
      <c r="C617" t="s">
        <v>50</v>
      </c>
      <c r="D617" t="s">
        <v>48</v>
      </c>
      <c r="E617">
        <v>8</v>
      </c>
      <c r="F617" t="str">
        <f t="shared" si="9"/>
        <v>Average Per Device1-in-10July Monthly System Peak Day30% Cycling8</v>
      </c>
      <c r="G617">
        <v>1.8302609999999999</v>
      </c>
      <c r="H617">
        <v>1.8302609999999999</v>
      </c>
      <c r="I617">
        <v>70.790499999999994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1337</v>
      </c>
      <c r="P617" t="s">
        <v>59</v>
      </c>
      <c r="Q617" t="s">
        <v>60</v>
      </c>
    </row>
    <row r="618" spans="1:17" x14ac:dyDescent="0.25">
      <c r="A618" t="s">
        <v>43</v>
      </c>
      <c r="B618" t="s">
        <v>38</v>
      </c>
      <c r="C618" t="s">
        <v>50</v>
      </c>
      <c r="D618" t="s">
        <v>48</v>
      </c>
      <c r="E618">
        <v>8</v>
      </c>
      <c r="F618" t="str">
        <f t="shared" si="9"/>
        <v>Aggregate1-in-10July Monthly System Peak Day30% Cycling8</v>
      </c>
      <c r="G618">
        <v>6.682283</v>
      </c>
      <c r="H618">
        <v>6.682283</v>
      </c>
      <c r="I618">
        <v>70.790499999999994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1337</v>
      </c>
      <c r="P618" t="s">
        <v>59</v>
      </c>
      <c r="Q618" t="s">
        <v>60</v>
      </c>
    </row>
    <row r="619" spans="1:17" x14ac:dyDescent="0.25">
      <c r="A619" t="s">
        <v>30</v>
      </c>
      <c r="B619" t="s">
        <v>38</v>
      </c>
      <c r="C619" t="s">
        <v>50</v>
      </c>
      <c r="D619" t="s">
        <v>31</v>
      </c>
      <c r="E619">
        <v>8</v>
      </c>
      <c r="F619" t="str">
        <f t="shared" si="9"/>
        <v>Average Per Ton1-in-10July Monthly System Peak Day50% Cycling8</v>
      </c>
      <c r="G619">
        <v>0.50130600000000003</v>
      </c>
      <c r="H619">
        <v>0.50130600000000003</v>
      </c>
      <c r="I619">
        <v>70.721599999999995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3452</v>
      </c>
      <c r="P619" t="s">
        <v>59</v>
      </c>
      <c r="Q619" t="s">
        <v>60</v>
      </c>
    </row>
    <row r="620" spans="1:17" x14ac:dyDescent="0.25">
      <c r="A620" t="s">
        <v>28</v>
      </c>
      <c r="B620" t="s">
        <v>38</v>
      </c>
      <c r="C620" t="s">
        <v>50</v>
      </c>
      <c r="D620" t="s">
        <v>31</v>
      </c>
      <c r="E620">
        <v>8</v>
      </c>
      <c r="F620" t="str">
        <f t="shared" si="9"/>
        <v>Average Per Premise1-in-10July Monthly System Peak Day50% Cycling8</v>
      </c>
      <c r="G620">
        <v>4.3205989999999996</v>
      </c>
      <c r="H620">
        <v>4.3205980000000004</v>
      </c>
      <c r="I620">
        <v>70.721599999999995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3452</v>
      </c>
      <c r="P620" t="s">
        <v>59</v>
      </c>
      <c r="Q620" t="s">
        <v>60</v>
      </c>
    </row>
    <row r="621" spans="1:17" x14ac:dyDescent="0.25">
      <c r="A621" t="s">
        <v>29</v>
      </c>
      <c r="B621" t="s">
        <v>38</v>
      </c>
      <c r="C621" t="s">
        <v>50</v>
      </c>
      <c r="D621" t="s">
        <v>31</v>
      </c>
      <c r="E621">
        <v>8</v>
      </c>
      <c r="F621" t="str">
        <f t="shared" si="9"/>
        <v>Average Per Device1-in-10July Monthly System Peak Day50% Cycling8</v>
      </c>
      <c r="G621">
        <v>1.9442969999999999</v>
      </c>
      <c r="H621">
        <v>1.9442969999999999</v>
      </c>
      <c r="I621">
        <v>70.721599999999995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3452</v>
      </c>
      <c r="P621" t="s">
        <v>59</v>
      </c>
      <c r="Q621" t="s">
        <v>60</v>
      </c>
    </row>
    <row r="622" spans="1:17" x14ac:dyDescent="0.25">
      <c r="A622" t="s">
        <v>43</v>
      </c>
      <c r="B622" t="s">
        <v>38</v>
      </c>
      <c r="C622" t="s">
        <v>50</v>
      </c>
      <c r="D622" t="s">
        <v>31</v>
      </c>
      <c r="E622">
        <v>8</v>
      </c>
      <c r="F622" t="str">
        <f t="shared" si="9"/>
        <v>Aggregate1-in-10July Monthly System Peak Day50% Cycling8</v>
      </c>
      <c r="G622">
        <v>14.914709999999999</v>
      </c>
      <c r="H622">
        <v>14.914709999999999</v>
      </c>
      <c r="I622">
        <v>70.721599999999995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3452</v>
      </c>
      <c r="P622" t="s">
        <v>59</v>
      </c>
      <c r="Q622" t="s">
        <v>60</v>
      </c>
    </row>
    <row r="623" spans="1:17" x14ac:dyDescent="0.25">
      <c r="A623" t="s">
        <v>30</v>
      </c>
      <c r="B623" t="s">
        <v>38</v>
      </c>
      <c r="C623" t="s">
        <v>50</v>
      </c>
      <c r="D623" t="s">
        <v>26</v>
      </c>
      <c r="E623">
        <v>8</v>
      </c>
      <c r="F623" t="str">
        <f t="shared" si="9"/>
        <v>Average Per Ton1-in-10July Monthly System Peak DayAll8</v>
      </c>
      <c r="G623">
        <v>0.4928671</v>
      </c>
      <c r="H623">
        <v>0.4928671</v>
      </c>
      <c r="I623">
        <v>70.740799999999993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4789</v>
      </c>
      <c r="P623" t="s">
        <v>59</v>
      </c>
      <c r="Q623" t="s">
        <v>60</v>
      </c>
    </row>
    <row r="624" spans="1:17" x14ac:dyDescent="0.25">
      <c r="A624" t="s">
        <v>28</v>
      </c>
      <c r="B624" t="s">
        <v>38</v>
      </c>
      <c r="C624" t="s">
        <v>50</v>
      </c>
      <c r="D624" t="s">
        <v>26</v>
      </c>
      <c r="E624">
        <v>8</v>
      </c>
      <c r="F624" t="str">
        <f t="shared" si="9"/>
        <v>Average Per Premise1-in-10July Monthly System Peak DayAll8</v>
      </c>
      <c r="G624">
        <v>4.5218119999999997</v>
      </c>
      <c r="H624">
        <v>4.5218119999999997</v>
      </c>
      <c r="I624">
        <v>70.740799999999993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4789</v>
      </c>
      <c r="P624" t="s">
        <v>59</v>
      </c>
      <c r="Q624" t="s">
        <v>60</v>
      </c>
    </row>
    <row r="625" spans="1:17" x14ac:dyDescent="0.25">
      <c r="A625" t="s">
        <v>29</v>
      </c>
      <c r="B625" t="s">
        <v>38</v>
      </c>
      <c r="C625" t="s">
        <v>50</v>
      </c>
      <c r="D625" t="s">
        <v>26</v>
      </c>
      <c r="E625">
        <v>8</v>
      </c>
      <c r="F625" t="str">
        <f t="shared" si="9"/>
        <v>Average Per Device1-in-10July Monthly System Peak DayAll8</v>
      </c>
      <c r="G625">
        <v>1.912644</v>
      </c>
      <c r="H625">
        <v>1.912644</v>
      </c>
      <c r="I625">
        <v>70.740799999999993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4789</v>
      </c>
      <c r="P625" t="s">
        <v>59</v>
      </c>
      <c r="Q625" t="s">
        <v>60</v>
      </c>
    </row>
    <row r="626" spans="1:17" x14ac:dyDescent="0.25">
      <c r="A626" t="s">
        <v>43</v>
      </c>
      <c r="B626" t="s">
        <v>38</v>
      </c>
      <c r="C626" t="s">
        <v>50</v>
      </c>
      <c r="D626" t="s">
        <v>26</v>
      </c>
      <c r="E626">
        <v>8</v>
      </c>
      <c r="F626" t="str">
        <f t="shared" si="9"/>
        <v>Aggregate1-in-10July Monthly System Peak DayAll8</v>
      </c>
      <c r="G626">
        <v>21.654959999999999</v>
      </c>
      <c r="H626">
        <v>21.654959999999999</v>
      </c>
      <c r="I626">
        <v>70.740799999999993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4789</v>
      </c>
      <c r="P626" t="s">
        <v>59</v>
      </c>
      <c r="Q626" t="s">
        <v>60</v>
      </c>
    </row>
    <row r="627" spans="1:17" x14ac:dyDescent="0.25">
      <c r="A627" t="s">
        <v>30</v>
      </c>
      <c r="B627" t="s">
        <v>38</v>
      </c>
      <c r="C627" t="s">
        <v>51</v>
      </c>
      <c r="D627" t="s">
        <v>48</v>
      </c>
      <c r="E627">
        <v>8</v>
      </c>
      <c r="F627" t="str">
        <f t="shared" si="9"/>
        <v>Average Per Ton1-in-10June Monthly System Peak Day30% Cycling8</v>
      </c>
      <c r="G627">
        <v>0.4600398</v>
      </c>
      <c r="H627">
        <v>0.4600398</v>
      </c>
      <c r="I627">
        <v>68.25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1337</v>
      </c>
      <c r="P627" t="s">
        <v>59</v>
      </c>
      <c r="Q627" t="s">
        <v>60</v>
      </c>
    </row>
    <row r="628" spans="1:17" x14ac:dyDescent="0.25">
      <c r="A628" t="s">
        <v>28</v>
      </c>
      <c r="B628" t="s">
        <v>38</v>
      </c>
      <c r="C628" t="s">
        <v>51</v>
      </c>
      <c r="D628" t="s">
        <v>48</v>
      </c>
      <c r="E628">
        <v>8</v>
      </c>
      <c r="F628" t="str">
        <f t="shared" si="9"/>
        <v>Average Per Premise1-in-10June Monthly System Peak Day30% Cycling8</v>
      </c>
      <c r="G628">
        <v>4.8808259999999999</v>
      </c>
      <c r="H628">
        <v>4.8808259999999999</v>
      </c>
      <c r="I628">
        <v>68.25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1337</v>
      </c>
      <c r="P628" t="s">
        <v>59</v>
      </c>
      <c r="Q628" t="s">
        <v>60</v>
      </c>
    </row>
    <row r="629" spans="1:17" x14ac:dyDescent="0.25">
      <c r="A629" t="s">
        <v>29</v>
      </c>
      <c r="B629" t="s">
        <v>38</v>
      </c>
      <c r="C629" t="s">
        <v>51</v>
      </c>
      <c r="D629" t="s">
        <v>48</v>
      </c>
      <c r="E629">
        <v>8</v>
      </c>
      <c r="F629" t="str">
        <f t="shared" si="9"/>
        <v>Average Per Device1-in-10June Monthly System Peak Day30% Cycling8</v>
      </c>
      <c r="G629">
        <v>1.787364</v>
      </c>
      <c r="H629">
        <v>1.787363</v>
      </c>
      <c r="I629">
        <v>68.25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1337</v>
      </c>
      <c r="P629" t="s">
        <v>59</v>
      </c>
      <c r="Q629" t="s">
        <v>60</v>
      </c>
    </row>
    <row r="630" spans="1:17" x14ac:dyDescent="0.25">
      <c r="A630" t="s">
        <v>43</v>
      </c>
      <c r="B630" t="s">
        <v>38</v>
      </c>
      <c r="C630" t="s">
        <v>51</v>
      </c>
      <c r="D630" t="s">
        <v>48</v>
      </c>
      <c r="E630">
        <v>8</v>
      </c>
      <c r="F630" t="str">
        <f t="shared" si="9"/>
        <v>Aggregate1-in-10June Monthly System Peak Day30% Cycling8</v>
      </c>
      <c r="G630">
        <v>6.5256639999999999</v>
      </c>
      <c r="H630">
        <v>6.5256639999999999</v>
      </c>
      <c r="I630">
        <v>68.25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1337</v>
      </c>
      <c r="P630" t="s">
        <v>59</v>
      </c>
      <c r="Q630" t="s">
        <v>60</v>
      </c>
    </row>
    <row r="631" spans="1:17" x14ac:dyDescent="0.25">
      <c r="A631" t="s">
        <v>30</v>
      </c>
      <c r="B631" t="s">
        <v>38</v>
      </c>
      <c r="C631" t="s">
        <v>51</v>
      </c>
      <c r="D631" t="s">
        <v>31</v>
      </c>
      <c r="E631">
        <v>8</v>
      </c>
      <c r="F631" t="str">
        <f t="shared" si="9"/>
        <v>Average Per Ton1-in-10June Monthly System Peak Day50% Cycling8</v>
      </c>
      <c r="G631">
        <v>0.49663790000000002</v>
      </c>
      <c r="H631">
        <v>0.49663790000000002</v>
      </c>
      <c r="I631">
        <v>68.25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3452</v>
      </c>
      <c r="P631" t="s">
        <v>59</v>
      </c>
      <c r="Q631" t="s">
        <v>60</v>
      </c>
    </row>
    <row r="632" spans="1:17" x14ac:dyDescent="0.25">
      <c r="A632" t="s">
        <v>28</v>
      </c>
      <c r="B632" t="s">
        <v>38</v>
      </c>
      <c r="C632" t="s">
        <v>51</v>
      </c>
      <c r="D632" t="s">
        <v>31</v>
      </c>
      <c r="E632">
        <v>8</v>
      </c>
      <c r="F632" t="str">
        <f t="shared" si="9"/>
        <v>Average Per Premise1-in-10June Monthly System Peak Day50% Cycling8</v>
      </c>
      <c r="G632">
        <v>4.2803649999999998</v>
      </c>
      <c r="H632">
        <v>4.2803659999999999</v>
      </c>
      <c r="I632">
        <v>68.25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3452</v>
      </c>
      <c r="P632" t="s">
        <v>59</v>
      </c>
      <c r="Q632" t="s">
        <v>60</v>
      </c>
    </row>
    <row r="633" spans="1:17" x14ac:dyDescent="0.25">
      <c r="A633" t="s">
        <v>29</v>
      </c>
      <c r="B633" t="s">
        <v>38</v>
      </c>
      <c r="C633" t="s">
        <v>51</v>
      </c>
      <c r="D633" t="s">
        <v>31</v>
      </c>
      <c r="E633">
        <v>8</v>
      </c>
      <c r="F633" t="str">
        <f t="shared" si="9"/>
        <v>Average Per Device1-in-10June Monthly System Peak Day50% Cycling8</v>
      </c>
      <c r="G633">
        <v>1.9261919999999999</v>
      </c>
      <c r="H633">
        <v>1.9261919999999999</v>
      </c>
      <c r="I633">
        <v>68.25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3452</v>
      </c>
      <c r="P633" t="s">
        <v>59</v>
      </c>
      <c r="Q633" t="s">
        <v>60</v>
      </c>
    </row>
    <row r="634" spans="1:17" x14ac:dyDescent="0.25">
      <c r="A634" t="s">
        <v>43</v>
      </c>
      <c r="B634" t="s">
        <v>38</v>
      </c>
      <c r="C634" t="s">
        <v>51</v>
      </c>
      <c r="D634" t="s">
        <v>31</v>
      </c>
      <c r="E634">
        <v>8</v>
      </c>
      <c r="F634" t="str">
        <f t="shared" si="9"/>
        <v>Aggregate1-in-10June Monthly System Peak Day50% Cycling8</v>
      </c>
      <c r="G634">
        <v>14.77582</v>
      </c>
      <c r="H634">
        <v>14.77582</v>
      </c>
      <c r="I634">
        <v>68.25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3452</v>
      </c>
      <c r="P634" t="s">
        <v>59</v>
      </c>
      <c r="Q634" t="s">
        <v>60</v>
      </c>
    </row>
    <row r="635" spans="1:17" x14ac:dyDescent="0.25">
      <c r="A635" t="s">
        <v>30</v>
      </c>
      <c r="B635" t="s">
        <v>38</v>
      </c>
      <c r="C635" t="s">
        <v>51</v>
      </c>
      <c r="D635" t="s">
        <v>26</v>
      </c>
      <c r="E635">
        <v>8</v>
      </c>
      <c r="F635" t="str">
        <f t="shared" si="9"/>
        <v>Average Per Ton1-in-10June Monthly System Peak DayAll8</v>
      </c>
      <c r="G635">
        <v>0.48641970000000001</v>
      </c>
      <c r="H635">
        <v>0.48641970000000001</v>
      </c>
      <c r="I635">
        <v>68.25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4789</v>
      </c>
      <c r="P635" t="s">
        <v>59</v>
      </c>
      <c r="Q635" t="s">
        <v>60</v>
      </c>
    </row>
    <row r="636" spans="1:17" x14ac:dyDescent="0.25">
      <c r="A636" t="s">
        <v>28</v>
      </c>
      <c r="B636" t="s">
        <v>38</v>
      </c>
      <c r="C636" t="s">
        <v>51</v>
      </c>
      <c r="D636" t="s">
        <v>26</v>
      </c>
      <c r="E636">
        <v>8</v>
      </c>
      <c r="F636" t="str">
        <f t="shared" si="9"/>
        <v>Average Per Premise1-in-10June Monthly System Peak DayAll8</v>
      </c>
      <c r="G636">
        <v>4.4626590000000004</v>
      </c>
      <c r="H636">
        <v>4.4626590000000004</v>
      </c>
      <c r="I636">
        <v>68.25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4789</v>
      </c>
      <c r="P636" t="s">
        <v>59</v>
      </c>
      <c r="Q636" t="s">
        <v>60</v>
      </c>
    </row>
    <row r="637" spans="1:17" x14ac:dyDescent="0.25">
      <c r="A637" t="s">
        <v>29</v>
      </c>
      <c r="B637" t="s">
        <v>38</v>
      </c>
      <c r="C637" t="s">
        <v>51</v>
      </c>
      <c r="D637" t="s">
        <v>26</v>
      </c>
      <c r="E637">
        <v>8</v>
      </c>
      <c r="F637" t="str">
        <f t="shared" si="9"/>
        <v>Average Per Device1-in-10June Monthly System Peak DayAll8</v>
      </c>
      <c r="G637">
        <v>1.887624</v>
      </c>
      <c r="H637">
        <v>1.887624</v>
      </c>
      <c r="I637">
        <v>68.25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4789</v>
      </c>
      <c r="P637" t="s">
        <v>59</v>
      </c>
      <c r="Q637" t="s">
        <v>60</v>
      </c>
    </row>
    <row r="638" spans="1:17" x14ac:dyDescent="0.25">
      <c r="A638" t="s">
        <v>43</v>
      </c>
      <c r="B638" t="s">
        <v>38</v>
      </c>
      <c r="C638" t="s">
        <v>51</v>
      </c>
      <c r="D638" t="s">
        <v>26</v>
      </c>
      <c r="E638">
        <v>8</v>
      </c>
      <c r="F638" t="str">
        <f t="shared" si="9"/>
        <v>Aggregate1-in-10June Monthly System Peak DayAll8</v>
      </c>
      <c r="G638">
        <v>21.371680000000001</v>
      </c>
      <c r="H638">
        <v>21.371680000000001</v>
      </c>
      <c r="I638">
        <v>68.25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4789</v>
      </c>
      <c r="P638" t="s">
        <v>59</v>
      </c>
      <c r="Q638" t="s">
        <v>60</v>
      </c>
    </row>
    <row r="639" spans="1:17" x14ac:dyDescent="0.25">
      <c r="A639" t="s">
        <v>30</v>
      </c>
      <c r="B639" t="s">
        <v>38</v>
      </c>
      <c r="C639" t="s">
        <v>52</v>
      </c>
      <c r="D639" t="s">
        <v>48</v>
      </c>
      <c r="E639">
        <v>8</v>
      </c>
      <c r="F639" t="str">
        <f t="shared" si="9"/>
        <v>Average Per Ton1-in-10May Monthly System Peak Day30% Cycling8</v>
      </c>
      <c r="G639">
        <v>0.4603544</v>
      </c>
      <c r="H639">
        <v>0.4603544</v>
      </c>
      <c r="I639">
        <v>67.738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1337</v>
      </c>
      <c r="P639" t="s">
        <v>59</v>
      </c>
      <c r="Q639" t="s">
        <v>60</v>
      </c>
    </row>
    <row r="640" spans="1:17" x14ac:dyDescent="0.25">
      <c r="A640" t="s">
        <v>28</v>
      </c>
      <c r="B640" t="s">
        <v>38</v>
      </c>
      <c r="C640" t="s">
        <v>52</v>
      </c>
      <c r="D640" t="s">
        <v>48</v>
      </c>
      <c r="E640">
        <v>8</v>
      </c>
      <c r="F640" t="str">
        <f t="shared" si="9"/>
        <v>Average Per Premise1-in-10May Monthly System Peak Day30% Cycling8</v>
      </c>
      <c r="G640">
        <v>4.8841640000000002</v>
      </c>
      <c r="H640">
        <v>4.8841640000000002</v>
      </c>
      <c r="I640">
        <v>67.738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1337</v>
      </c>
      <c r="P640" t="s">
        <v>59</v>
      </c>
      <c r="Q640" t="s">
        <v>60</v>
      </c>
    </row>
    <row r="641" spans="1:17" x14ac:dyDescent="0.25">
      <c r="A641" t="s">
        <v>29</v>
      </c>
      <c r="B641" t="s">
        <v>38</v>
      </c>
      <c r="C641" t="s">
        <v>52</v>
      </c>
      <c r="D641" t="s">
        <v>48</v>
      </c>
      <c r="E641">
        <v>8</v>
      </c>
      <c r="F641" t="str">
        <f t="shared" si="9"/>
        <v>Average Per Device1-in-10May Monthly System Peak Day30% Cycling8</v>
      </c>
      <c r="G641">
        <v>1.788586</v>
      </c>
      <c r="H641">
        <v>1.788586</v>
      </c>
      <c r="I641">
        <v>67.738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1337</v>
      </c>
      <c r="P641" t="s">
        <v>59</v>
      </c>
      <c r="Q641" t="s">
        <v>60</v>
      </c>
    </row>
    <row r="642" spans="1:17" x14ac:dyDescent="0.25">
      <c r="A642" t="s">
        <v>43</v>
      </c>
      <c r="B642" t="s">
        <v>38</v>
      </c>
      <c r="C642" t="s">
        <v>52</v>
      </c>
      <c r="D642" t="s">
        <v>48</v>
      </c>
      <c r="E642">
        <v>8</v>
      </c>
      <c r="F642" t="str">
        <f t="shared" si="9"/>
        <v>Aggregate1-in-10May Monthly System Peak Day30% Cycling8</v>
      </c>
      <c r="G642">
        <v>6.5301270000000002</v>
      </c>
      <c r="H642">
        <v>6.5301270000000002</v>
      </c>
      <c r="I642">
        <v>67.738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1337</v>
      </c>
      <c r="P642" t="s">
        <v>59</v>
      </c>
      <c r="Q642" t="s">
        <v>60</v>
      </c>
    </row>
    <row r="643" spans="1:17" x14ac:dyDescent="0.25">
      <c r="A643" t="s">
        <v>30</v>
      </c>
      <c r="B643" t="s">
        <v>38</v>
      </c>
      <c r="C643" t="s">
        <v>52</v>
      </c>
      <c r="D643" t="s">
        <v>31</v>
      </c>
      <c r="E643">
        <v>8</v>
      </c>
      <c r="F643" t="str">
        <f t="shared" ref="F643:F706" si="10">CONCATENATE(A643,B643,C643,D643,E643)</f>
        <v>Average Per Ton1-in-10May Monthly System Peak Day50% Cycling8</v>
      </c>
      <c r="G643">
        <v>0.49621310000000002</v>
      </c>
      <c r="H643">
        <v>0.49621310000000002</v>
      </c>
      <c r="I643">
        <v>67.487499999999997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3452</v>
      </c>
      <c r="P643" t="s">
        <v>59</v>
      </c>
      <c r="Q643" t="s">
        <v>60</v>
      </c>
    </row>
    <row r="644" spans="1:17" x14ac:dyDescent="0.25">
      <c r="A644" t="s">
        <v>28</v>
      </c>
      <c r="B644" t="s">
        <v>38</v>
      </c>
      <c r="C644" t="s">
        <v>52</v>
      </c>
      <c r="D644" t="s">
        <v>31</v>
      </c>
      <c r="E644">
        <v>8</v>
      </c>
      <c r="F644" t="str">
        <f t="shared" si="10"/>
        <v>Average Per Premise1-in-10May Monthly System Peak Day50% Cycling8</v>
      </c>
      <c r="G644">
        <v>4.2767039999999996</v>
      </c>
      <c r="H644">
        <v>4.2767039999999996</v>
      </c>
      <c r="I644">
        <v>67.487499999999997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3452</v>
      </c>
      <c r="P644" t="s">
        <v>59</v>
      </c>
      <c r="Q644" t="s">
        <v>60</v>
      </c>
    </row>
    <row r="645" spans="1:17" x14ac:dyDescent="0.25">
      <c r="A645" t="s">
        <v>29</v>
      </c>
      <c r="B645" t="s">
        <v>38</v>
      </c>
      <c r="C645" t="s">
        <v>52</v>
      </c>
      <c r="D645" t="s">
        <v>31</v>
      </c>
      <c r="E645">
        <v>8</v>
      </c>
      <c r="F645" t="str">
        <f t="shared" si="10"/>
        <v>Average Per Device1-in-10May Monthly System Peak Day50% Cycling8</v>
      </c>
      <c r="G645">
        <v>1.924545</v>
      </c>
      <c r="H645">
        <v>1.924545</v>
      </c>
      <c r="I645">
        <v>67.487499999999997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3452</v>
      </c>
      <c r="P645" t="s">
        <v>59</v>
      </c>
      <c r="Q645" t="s">
        <v>60</v>
      </c>
    </row>
    <row r="646" spans="1:17" x14ac:dyDescent="0.25">
      <c r="A646" t="s">
        <v>43</v>
      </c>
      <c r="B646" t="s">
        <v>38</v>
      </c>
      <c r="C646" t="s">
        <v>52</v>
      </c>
      <c r="D646" t="s">
        <v>31</v>
      </c>
      <c r="E646">
        <v>8</v>
      </c>
      <c r="F646" t="str">
        <f t="shared" si="10"/>
        <v>Aggregate1-in-10May Monthly System Peak Day50% Cycling8</v>
      </c>
      <c r="G646">
        <v>14.76318</v>
      </c>
      <c r="H646">
        <v>14.76318</v>
      </c>
      <c r="I646">
        <v>67.487499999999997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3452</v>
      </c>
      <c r="P646" t="s">
        <v>59</v>
      </c>
      <c r="Q646" t="s">
        <v>60</v>
      </c>
    </row>
    <row r="647" spans="1:17" x14ac:dyDescent="0.25">
      <c r="A647" t="s">
        <v>30</v>
      </c>
      <c r="B647" t="s">
        <v>38</v>
      </c>
      <c r="C647" t="s">
        <v>52</v>
      </c>
      <c r="D647" t="s">
        <v>26</v>
      </c>
      <c r="E647">
        <v>8</v>
      </c>
      <c r="F647" t="str">
        <f t="shared" si="10"/>
        <v>Average Per Ton1-in-10May Monthly System Peak DayAll8</v>
      </c>
      <c r="G647">
        <v>0.4862013</v>
      </c>
      <c r="H647">
        <v>0.4862013</v>
      </c>
      <c r="I647">
        <v>67.557500000000005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4789</v>
      </c>
      <c r="P647" t="s">
        <v>59</v>
      </c>
      <c r="Q647" t="s">
        <v>60</v>
      </c>
    </row>
    <row r="648" spans="1:17" x14ac:dyDescent="0.25">
      <c r="A648" t="s">
        <v>28</v>
      </c>
      <c r="B648" t="s">
        <v>38</v>
      </c>
      <c r="C648" t="s">
        <v>52</v>
      </c>
      <c r="D648" t="s">
        <v>26</v>
      </c>
      <c r="E648">
        <v>8</v>
      </c>
      <c r="F648" t="str">
        <f t="shared" si="10"/>
        <v>Average Per Premise1-in-10May Monthly System Peak DayAll8</v>
      </c>
      <c r="G648">
        <v>4.4606560000000002</v>
      </c>
      <c r="H648">
        <v>4.4606560000000002</v>
      </c>
      <c r="I648">
        <v>67.557500000000005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4789</v>
      </c>
      <c r="P648" t="s">
        <v>59</v>
      </c>
      <c r="Q648" t="s">
        <v>60</v>
      </c>
    </row>
    <row r="649" spans="1:17" x14ac:dyDescent="0.25">
      <c r="A649" t="s">
        <v>29</v>
      </c>
      <c r="B649" t="s">
        <v>38</v>
      </c>
      <c r="C649" t="s">
        <v>52</v>
      </c>
      <c r="D649" t="s">
        <v>26</v>
      </c>
      <c r="E649">
        <v>8</v>
      </c>
      <c r="F649" t="str">
        <f t="shared" si="10"/>
        <v>Average Per Device1-in-10May Monthly System Peak DayAll8</v>
      </c>
      <c r="G649">
        <v>1.886776</v>
      </c>
      <c r="H649">
        <v>1.886776</v>
      </c>
      <c r="I649">
        <v>67.557500000000005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4789</v>
      </c>
      <c r="P649" t="s">
        <v>59</v>
      </c>
      <c r="Q649" t="s">
        <v>60</v>
      </c>
    </row>
    <row r="650" spans="1:17" x14ac:dyDescent="0.25">
      <c r="A650" t="s">
        <v>43</v>
      </c>
      <c r="B650" t="s">
        <v>38</v>
      </c>
      <c r="C650" t="s">
        <v>52</v>
      </c>
      <c r="D650" t="s">
        <v>26</v>
      </c>
      <c r="E650">
        <v>8</v>
      </c>
      <c r="F650" t="str">
        <f t="shared" si="10"/>
        <v>Aggregate1-in-10May Monthly System Peak DayAll8</v>
      </c>
      <c r="G650">
        <v>21.362079999999999</v>
      </c>
      <c r="H650">
        <v>21.362079999999999</v>
      </c>
      <c r="I650">
        <v>67.557500000000005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4789</v>
      </c>
      <c r="P650" t="s">
        <v>59</v>
      </c>
      <c r="Q650" t="s">
        <v>60</v>
      </c>
    </row>
    <row r="651" spans="1:17" x14ac:dyDescent="0.25">
      <c r="A651" t="s">
        <v>30</v>
      </c>
      <c r="B651" t="s">
        <v>38</v>
      </c>
      <c r="C651" t="s">
        <v>53</v>
      </c>
      <c r="D651" t="s">
        <v>48</v>
      </c>
      <c r="E651">
        <v>8</v>
      </c>
      <c r="F651" t="str">
        <f t="shared" si="10"/>
        <v>Average Per Ton1-in-10October Monthly System Peak Day30% Cycling8</v>
      </c>
      <c r="G651">
        <v>0.48666500000000001</v>
      </c>
      <c r="H651">
        <v>0.48666500000000001</v>
      </c>
      <c r="I651">
        <v>68.174300000000002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1337</v>
      </c>
      <c r="P651" t="s">
        <v>59</v>
      </c>
      <c r="Q651" t="s">
        <v>60</v>
      </c>
    </row>
    <row r="652" spans="1:17" x14ac:dyDescent="0.25">
      <c r="A652" t="s">
        <v>28</v>
      </c>
      <c r="B652" t="s">
        <v>38</v>
      </c>
      <c r="C652" t="s">
        <v>53</v>
      </c>
      <c r="D652" t="s">
        <v>48</v>
      </c>
      <c r="E652">
        <v>8</v>
      </c>
      <c r="F652" t="str">
        <f t="shared" si="10"/>
        <v>Average Per Premise1-in-10October Monthly System Peak Day30% Cycling8</v>
      </c>
      <c r="G652">
        <v>5.1633079999999998</v>
      </c>
      <c r="H652">
        <v>5.1633079999999998</v>
      </c>
      <c r="I652">
        <v>68.174300000000002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1337</v>
      </c>
      <c r="P652" t="s">
        <v>59</v>
      </c>
      <c r="Q652" t="s">
        <v>60</v>
      </c>
    </row>
    <row r="653" spans="1:17" x14ac:dyDescent="0.25">
      <c r="A653" t="s">
        <v>29</v>
      </c>
      <c r="B653" t="s">
        <v>38</v>
      </c>
      <c r="C653" t="s">
        <v>53</v>
      </c>
      <c r="D653" t="s">
        <v>48</v>
      </c>
      <c r="E653">
        <v>8</v>
      </c>
      <c r="F653" t="str">
        <f t="shared" si="10"/>
        <v>Average Per Device1-in-10October Monthly System Peak Day30% Cycling8</v>
      </c>
      <c r="G653">
        <v>1.890809</v>
      </c>
      <c r="H653">
        <v>1.890809</v>
      </c>
      <c r="I653">
        <v>68.174300000000002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1337</v>
      </c>
      <c r="P653" t="s">
        <v>59</v>
      </c>
      <c r="Q653" t="s">
        <v>60</v>
      </c>
    </row>
    <row r="654" spans="1:17" x14ac:dyDescent="0.25">
      <c r="A654" t="s">
        <v>43</v>
      </c>
      <c r="B654" t="s">
        <v>38</v>
      </c>
      <c r="C654" t="s">
        <v>53</v>
      </c>
      <c r="D654" t="s">
        <v>48</v>
      </c>
      <c r="E654">
        <v>8</v>
      </c>
      <c r="F654" t="str">
        <f t="shared" si="10"/>
        <v>Aggregate1-in-10October Monthly System Peak Day30% Cycling8</v>
      </c>
      <c r="G654">
        <v>6.9033429999999996</v>
      </c>
      <c r="H654">
        <v>6.9033429999999996</v>
      </c>
      <c r="I654">
        <v>68.174300000000002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1337</v>
      </c>
      <c r="P654" t="s">
        <v>59</v>
      </c>
      <c r="Q654" t="s">
        <v>60</v>
      </c>
    </row>
    <row r="655" spans="1:17" x14ac:dyDescent="0.25">
      <c r="A655" t="s">
        <v>30</v>
      </c>
      <c r="B655" t="s">
        <v>38</v>
      </c>
      <c r="C655" t="s">
        <v>53</v>
      </c>
      <c r="D655" t="s">
        <v>31</v>
      </c>
      <c r="E655">
        <v>8</v>
      </c>
      <c r="F655" t="str">
        <f t="shared" si="10"/>
        <v>Average Per Ton1-in-10October Monthly System Peak Day50% Cycling8</v>
      </c>
      <c r="G655">
        <v>0.50870320000000002</v>
      </c>
      <c r="H655">
        <v>0.50870320000000002</v>
      </c>
      <c r="I655">
        <v>68.396000000000001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3452</v>
      </c>
      <c r="P655" t="s">
        <v>59</v>
      </c>
      <c r="Q655" t="s">
        <v>60</v>
      </c>
    </row>
    <row r="656" spans="1:17" x14ac:dyDescent="0.25">
      <c r="A656" t="s">
        <v>28</v>
      </c>
      <c r="B656" t="s">
        <v>38</v>
      </c>
      <c r="C656" t="s">
        <v>53</v>
      </c>
      <c r="D656" t="s">
        <v>31</v>
      </c>
      <c r="E656">
        <v>8</v>
      </c>
      <c r="F656" t="str">
        <f t="shared" si="10"/>
        <v>Average Per Premise1-in-10October Monthly System Peak Day50% Cycling8</v>
      </c>
      <c r="G656">
        <v>4.3843529999999999</v>
      </c>
      <c r="H656">
        <v>4.3843529999999999</v>
      </c>
      <c r="I656">
        <v>68.396000000000001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3452</v>
      </c>
      <c r="P656" t="s">
        <v>59</v>
      </c>
      <c r="Q656" t="s">
        <v>60</v>
      </c>
    </row>
    <row r="657" spans="1:17" x14ac:dyDescent="0.25">
      <c r="A657" t="s">
        <v>29</v>
      </c>
      <c r="B657" t="s">
        <v>38</v>
      </c>
      <c r="C657" t="s">
        <v>53</v>
      </c>
      <c r="D657" t="s">
        <v>31</v>
      </c>
      <c r="E657">
        <v>8</v>
      </c>
      <c r="F657" t="str">
        <f t="shared" si="10"/>
        <v>Average Per Device1-in-10October Monthly System Peak Day50% Cycling8</v>
      </c>
      <c r="G657">
        <v>1.972987</v>
      </c>
      <c r="H657">
        <v>1.972987</v>
      </c>
      <c r="I657">
        <v>68.396000000000001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3452</v>
      </c>
      <c r="P657" t="s">
        <v>59</v>
      </c>
      <c r="Q657" t="s">
        <v>60</v>
      </c>
    </row>
    <row r="658" spans="1:17" x14ac:dyDescent="0.25">
      <c r="A658" t="s">
        <v>43</v>
      </c>
      <c r="B658" t="s">
        <v>38</v>
      </c>
      <c r="C658" t="s">
        <v>53</v>
      </c>
      <c r="D658" t="s">
        <v>31</v>
      </c>
      <c r="E658">
        <v>8</v>
      </c>
      <c r="F658" t="str">
        <f t="shared" si="10"/>
        <v>Aggregate1-in-10October Monthly System Peak Day50% Cycling8</v>
      </c>
      <c r="G658">
        <v>15.134790000000001</v>
      </c>
      <c r="H658">
        <v>15.134790000000001</v>
      </c>
      <c r="I658">
        <v>68.396000000000001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3452</v>
      </c>
      <c r="P658" t="s">
        <v>59</v>
      </c>
      <c r="Q658" t="s">
        <v>60</v>
      </c>
    </row>
    <row r="659" spans="1:17" x14ac:dyDescent="0.25">
      <c r="A659" t="s">
        <v>30</v>
      </c>
      <c r="B659" t="s">
        <v>38</v>
      </c>
      <c r="C659" t="s">
        <v>53</v>
      </c>
      <c r="D659" t="s">
        <v>26</v>
      </c>
      <c r="E659">
        <v>8</v>
      </c>
      <c r="F659" t="str">
        <f t="shared" si="10"/>
        <v>Average Per Ton1-in-10October Monthly System Peak DayAll8</v>
      </c>
      <c r="G659">
        <v>0.5025501</v>
      </c>
      <c r="H659">
        <v>0.50255019999999995</v>
      </c>
      <c r="I659">
        <v>68.334100000000007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4789</v>
      </c>
      <c r="P659" t="s">
        <v>59</v>
      </c>
      <c r="Q659" t="s">
        <v>60</v>
      </c>
    </row>
    <row r="660" spans="1:17" x14ac:dyDescent="0.25">
      <c r="A660" t="s">
        <v>28</v>
      </c>
      <c r="B660" t="s">
        <v>38</v>
      </c>
      <c r="C660" t="s">
        <v>53</v>
      </c>
      <c r="D660" t="s">
        <v>26</v>
      </c>
      <c r="E660">
        <v>8</v>
      </c>
      <c r="F660" t="str">
        <f t="shared" si="10"/>
        <v>Average Per Premise1-in-10October Monthly System Peak DayAll8</v>
      </c>
      <c r="G660">
        <v>4.6106480000000003</v>
      </c>
      <c r="H660">
        <v>4.6106490000000004</v>
      </c>
      <c r="I660">
        <v>68.334100000000007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4789</v>
      </c>
      <c r="P660" t="s">
        <v>59</v>
      </c>
      <c r="Q660" t="s">
        <v>60</v>
      </c>
    </row>
    <row r="661" spans="1:17" x14ac:dyDescent="0.25">
      <c r="A661" t="s">
        <v>29</v>
      </c>
      <c r="B661" t="s">
        <v>38</v>
      </c>
      <c r="C661" t="s">
        <v>53</v>
      </c>
      <c r="D661" t="s">
        <v>26</v>
      </c>
      <c r="E661">
        <v>8</v>
      </c>
      <c r="F661" t="str">
        <f t="shared" si="10"/>
        <v>Average Per Device1-in-10October Monthly System Peak DayAll8</v>
      </c>
      <c r="G661">
        <v>1.9502200000000001</v>
      </c>
      <c r="H661">
        <v>1.9502200000000001</v>
      </c>
      <c r="I661">
        <v>68.334100000000007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4789</v>
      </c>
      <c r="P661" t="s">
        <v>59</v>
      </c>
      <c r="Q661" t="s">
        <v>60</v>
      </c>
    </row>
    <row r="662" spans="1:17" x14ac:dyDescent="0.25">
      <c r="A662" t="s">
        <v>43</v>
      </c>
      <c r="B662" t="s">
        <v>38</v>
      </c>
      <c r="C662" t="s">
        <v>53</v>
      </c>
      <c r="D662" t="s">
        <v>26</v>
      </c>
      <c r="E662">
        <v>8</v>
      </c>
      <c r="F662" t="str">
        <f t="shared" si="10"/>
        <v>Aggregate1-in-10October Monthly System Peak DayAll8</v>
      </c>
      <c r="G662">
        <v>22.080400000000001</v>
      </c>
      <c r="H662">
        <v>22.080400000000001</v>
      </c>
      <c r="I662">
        <v>68.334100000000007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4789</v>
      </c>
      <c r="P662" t="s">
        <v>59</v>
      </c>
      <c r="Q662" t="s">
        <v>60</v>
      </c>
    </row>
    <row r="663" spans="1:17" x14ac:dyDescent="0.25">
      <c r="A663" t="s">
        <v>30</v>
      </c>
      <c r="B663" t="s">
        <v>38</v>
      </c>
      <c r="C663" t="s">
        <v>54</v>
      </c>
      <c r="D663" t="s">
        <v>48</v>
      </c>
      <c r="E663">
        <v>8</v>
      </c>
      <c r="F663" t="str">
        <f t="shared" si="10"/>
        <v>Average Per Ton1-in-10September Monthly System Peak Day30% Cycling8</v>
      </c>
      <c r="G663">
        <v>0.59425810000000001</v>
      </c>
      <c r="H663">
        <v>0.59425799999999995</v>
      </c>
      <c r="I663">
        <v>73.6785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1337</v>
      </c>
      <c r="P663" t="s">
        <v>59</v>
      </c>
      <c r="Q663" t="s">
        <v>60</v>
      </c>
    </row>
    <row r="664" spans="1:17" x14ac:dyDescent="0.25">
      <c r="A664" t="s">
        <v>28</v>
      </c>
      <c r="B664" t="s">
        <v>38</v>
      </c>
      <c r="C664" t="s">
        <v>54</v>
      </c>
      <c r="D664" t="s">
        <v>48</v>
      </c>
      <c r="E664">
        <v>8</v>
      </c>
      <c r="F664" t="str">
        <f t="shared" si="10"/>
        <v>Average Per Premise1-in-10September Monthly System Peak Day30% Cycling8</v>
      </c>
      <c r="G664">
        <v>6.3048250000000001</v>
      </c>
      <c r="H664">
        <v>6.3048250000000001</v>
      </c>
      <c r="I664">
        <v>73.6785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1337</v>
      </c>
      <c r="P664" t="s">
        <v>59</v>
      </c>
      <c r="Q664" t="s">
        <v>60</v>
      </c>
    </row>
    <row r="665" spans="1:17" x14ac:dyDescent="0.25">
      <c r="A665" t="s">
        <v>29</v>
      </c>
      <c r="B665" t="s">
        <v>38</v>
      </c>
      <c r="C665" t="s">
        <v>54</v>
      </c>
      <c r="D665" t="s">
        <v>48</v>
      </c>
      <c r="E665">
        <v>8</v>
      </c>
      <c r="F665" t="str">
        <f t="shared" si="10"/>
        <v>Average Per Device1-in-10September Monthly System Peak Day30% Cycling8</v>
      </c>
      <c r="G665">
        <v>2.3088329999999999</v>
      </c>
      <c r="H665">
        <v>2.3088329999999999</v>
      </c>
      <c r="I665">
        <v>73.6785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1337</v>
      </c>
      <c r="P665" t="s">
        <v>59</v>
      </c>
      <c r="Q665" t="s">
        <v>60</v>
      </c>
    </row>
    <row r="666" spans="1:17" x14ac:dyDescent="0.25">
      <c r="A666" t="s">
        <v>43</v>
      </c>
      <c r="B666" t="s">
        <v>38</v>
      </c>
      <c r="C666" t="s">
        <v>54</v>
      </c>
      <c r="D666" t="s">
        <v>48</v>
      </c>
      <c r="E666">
        <v>8</v>
      </c>
      <c r="F666" t="str">
        <f t="shared" si="10"/>
        <v>Aggregate1-in-10September Monthly System Peak Day30% Cycling8</v>
      </c>
      <c r="G666">
        <v>8.429551</v>
      </c>
      <c r="H666">
        <v>8.429551</v>
      </c>
      <c r="I666">
        <v>73.6785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1337</v>
      </c>
      <c r="P666" t="s">
        <v>59</v>
      </c>
      <c r="Q666" t="s">
        <v>60</v>
      </c>
    </row>
    <row r="667" spans="1:17" x14ac:dyDescent="0.25">
      <c r="A667" t="s">
        <v>30</v>
      </c>
      <c r="B667" t="s">
        <v>38</v>
      </c>
      <c r="C667" t="s">
        <v>54</v>
      </c>
      <c r="D667" t="s">
        <v>31</v>
      </c>
      <c r="E667">
        <v>8</v>
      </c>
      <c r="F667" t="str">
        <f t="shared" si="10"/>
        <v>Average Per Ton1-in-10September Monthly System Peak Day50% Cycling8</v>
      </c>
      <c r="G667">
        <v>0.55240540000000005</v>
      </c>
      <c r="H667">
        <v>0.55240540000000005</v>
      </c>
      <c r="I667">
        <v>73.490700000000004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3452</v>
      </c>
      <c r="P667" t="s">
        <v>59</v>
      </c>
      <c r="Q667" t="s">
        <v>60</v>
      </c>
    </row>
    <row r="668" spans="1:17" x14ac:dyDescent="0.25">
      <c r="A668" t="s">
        <v>28</v>
      </c>
      <c r="B668" t="s">
        <v>38</v>
      </c>
      <c r="C668" t="s">
        <v>54</v>
      </c>
      <c r="D668" t="s">
        <v>31</v>
      </c>
      <c r="E668">
        <v>8</v>
      </c>
      <c r="F668" t="str">
        <f t="shared" si="10"/>
        <v>Average Per Premise1-in-10September Monthly System Peak Day50% Cycling8</v>
      </c>
      <c r="G668">
        <v>4.7610089999999996</v>
      </c>
      <c r="H668">
        <v>4.7610089999999996</v>
      </c>
      <c r="I668">
        <v>73.490700000000004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3452</v>
      </c>
      <c r="P668" t="s">
        <v>59</v>
      </c>
      <c r="Q668" t="s">
        <v>60</v>
      </c>
    </row>
    <row r="669" spans="1:17" x14ac:dyDescent="0.25">
      <c r="A669" t="s">
        <v>29</v>
      </c>
      <c r="B669" t="s">
        <v>38</v>
      </c>
      <c r="C669" t="s">
        <v>54</v>
      </c>
      <c r="D669" t="s">
        <v>31</v>
      </c>
      <c r="E669">
        <v>8</v>
      </c>
      <c r="F669" t="str">
        <f t="shared" si="10"/>
        <v>Average Per Device1-in-10September Monthly System Peak Day50% Cycling8</v>
      </c>
      <c r="G669">
        <v>2.1424850000000002</v>
      </c>
      <c r="H669">
        <v>2.1424850000000002</v>
      </c>
      <c r="I669">
        <v>73.490700000000004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3452</v>
      </c>
      <c r="P669" t="s">
        <v>59</v>
      </c>
      <c r="Q669" t="s">
        <v>60</v>
      </c>
    </row>
    <row r="670" spans="1:17" x14ac:dyDescent="0.25">
      <c r="A670" t="s">
        <v>43</v>
      </c>
      <c r="B670" t="s">
        <v>38</v>
      </c>
      <c r="C670" t="s">
        <v>54</v>
      </c>
      <c r="D670" t="s">
        <v>31</v>
      </c>
      <c r="E670">
        <v>8</v>
      </c>
      <c r="F670" t="str">
        <f t="shared" si="10"/>
        <v>Aggregate1-in-10September Monthly System Peak Day50% Cycling8</v>
      </c>
      <c r="G670">
        <v>16.434999999999999</v>
      </c>
      <c r="H670">
        <v>16.434999999999999</v>
      </c>
      <c r="I670">
        <v>73.490700000000004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3452</v>
      </c>
      <c r="P670" t="s">
        <v>59</v>
      </c>
      <c r="Q670" t="s">
        <v>60</v>
      </c>
    </row>
    <row r="671" spans="1:17" x14ac:dyDescent="0.25">
      <c r="A671" t="s">
        <v>30</v>
      </c>
      <c r="B671" t="s">
        <v>38</v>
      </c>
      <c r="C671" t="s">
        <v>54</v>
      </c>
      <c r="D671" t="s">
        <v>26</v>
      </c>
      <c r="E671">
        <v>8</v>
      </c>
      <c r="F671" t="str">
        <f t="shared" si="10"/>
        <v>Average Per Ton1-in-10September Monthly System Peak DayAll8</v>
      </c>
      <c r="G671">
        <v>0.56409069999999994</v>
      </c>
      <c r="H671">
        <v>0.56409069999999994</v>
      </c>
      <c r="I671">
        <v>73.543099999999995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4789</v>
      </c>
      <c r="P671" t="s">
        <v>59</v>
      </c>
      <c r="Q671" t="s">
        <v>60</v>
      </c>
    </row>
    <row r="672" spans="1:17" x14ac:dyDescent="0.25">
      <c r="A672" t="s">
        <v>28</v>
      </c>
      <c r="B672" t="s">
        <v>38</v>
      </c>
      <c r="C672" t="s">
        <v>54</v>
      </c>
      <c r="D672" t="s">
        <v>26</v>
      </c>
      <c r="E672">
        <v>8</v>
      </c>
      <c r="F672" t="str">
        <f t="shared" si="10"/>
        <v>Average Per Premise1-in-10September Monthly System Peak DayAll8</v>
      </c>
      <c r="G672">
        <v>5.1752529999999997</v>
      </c>
      <c r="H672">
        <v>5.1752520000000004</v>
      </c>
      <c r="I672">
        <v>73.543099999999995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4789</v>
      </c>
      <c r="P672" t="s">
        <v>59</v>
      </c>
      <c r="Q672" t="s">
        <v>60</v>
      </c>
    </row>
    <row r="673" spans="1:17" x14ac:dyDescent="0.25">
      <c r="A673" t="s">
        <v>29</v>
      </c>
      <c r="B673" t="s">
        <v>38</v>
      </c>
      <c r="C673" t="s">
        <v>54</v>
      </c>
      <c r="D673" t="s">
        <v>26</v>
      </c>
      <c r="E673">
        <v>8</v>
      </c>
      <c r="F673" t="str">
        <f t="shared" si="10"/>
        <v>Average Per Device1-in-10September Monthly System Peak DayAll8</v>
      </c>
      <c r="G673">
        <v>2.189038</v>
      </c>
      <c r="H673">
        <v>2.189038</v>
      </c>
      <c r="I673">
        <v>73.543099999999995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4789</v>
      </c>
      <c r="P673" t="s">
        <v>59</v>
      </c>
      <c r="Q673" t="s">
        <v>60</v>
      </c>
    </row>
    <row r="674" spans="1:17" x14ac:dyDescent="0.25">
      <c r="A674" t="s">
        <v>43</v>
      </c>
      <c r="B674" t="s">
        <v>38</v>
      </c>
      <c r="C674" t="s">
        <v>54</v>
      </c>
      <c r="D674" t="s">
        <v>26</v>
      </c>
      <c r="E674">
        <v>8</v>
      </c>
      <c r="F674" t="str">
        <f t="shared" si="10"/>
        <v>Aggregate1-in-10September Monthly System Peak DayAll8</v>
      </c>
      <c r="G674">
        <v>24.784279999999999</v>
      </c>
      <c r="H674">
        <v>24.784279999999999</v>
      </c>
      <c r="I674">
        <v>73.543099999999995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4789</v>
      </c>
      <c r="P674" t="s">
        <v>59</v>
      </c>
      <c r="Q674" t="s">
        <v>60</v>
      </c>
    </row>
    <row r="675" spans="1:17" x14ac:dyDescent="0.25">
      <c r="A675" t="s">
        <v>30</v>
      </c>
      <c r="B675" t="s">
        <v>38</v>
      </c>
      <c r="C675" t="s">
        <v>49</v>
      </c>
      <c r="D675" t="s">
        <v>48</v>
      </c>
      <c r="E675">
        <v>9</v>
      </c>
      <c r="F675" t="str">
        <f t="shared" si="10"/>
        <v>Average Per Ton1-in-10August Monthly System Peak Day30% Cycling9</v>
      </c>
      <c r="G675">
        <v>0.67921019999999999</v>
      </c>
      <c r="H675">
        <v>0.67921030000000004</v>
      </c>
      <c r="I675">
        <v>74.912700000000001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1337</v>
      </c>
      <c r="P675" t="s">
        <v>59</v>
      </c>
      <c r="Q675" t="s">
        <v>60</v>
      </c>
    </row>
    <row r="676" spans="1:17" x14ac:dyDescent="0.25">
      <c r="A676" t="s">
        <v>28</v>
      </c>
      <c r="B676" t="s">
        <v>38</v>
      </c>
      <c r="C676" t="s">
        <v>49</v>
      </c>
      <c r="D676" t="s">
        <v>48</v>
      </c>
      <c r="E676">
        <v>9</v>
      </c>
      <c r="F676" t="str">
        <f t="shared" si="10"/>
        <v>Average Per Premise1-in-10August Monthly System Peak Day30% Cycling9</v>
      </c>
      <c r="G676">
        <v>7.2061310000000001</v>
      </c>
      <c r="H676">
        <v>7.2061320000000002</v>
      </c>
      <c r="I676">
        <v>74.912700000000001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1337</v>
      </c>
      <c r="P676" t="s">
        <v>59</v>
      </c>
      <c r="Q676" t="s">
        <v>60</v>
      </c>
    </row>
    <row r="677" spans="1:17" x14ac:dyDescent="0.25">
      <c r="A677" t="s">
        <v>29</v>
      </c>
      <c r="B677" t="s">
        <v>38</v>
      </c>
      <c r="C677" t="s">
        <v>49</v>
      </c>
      <c r="D677" t="s">
        <v>48</v>
      </c>
      <c r="E677">
        <v>9</v>
      </c>
      <c r="F677" t="str">
        <f t="shared" si="10"/>
        <v>Average Per Device1-in-10August Monthly System Peak Day30% Cycling9</v>
      </c>
      <c r="G677">
        <v>2.6388929999999999</v>
      </c>
      <c r="H677">
        <v>2.6388929999999999</v>
      </c>
      <c r="I677">
        <v>74.912700000000001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1337</v>
      </c>
      <c r="P677" t="s">
        <v>59</v>
      </c>
      <c r="Q677" t="s">
        <v>60</v>
      </c>
    </row>
    <row r="678" spans="1:17" x14ac:dyDescent="0.25">
      <c r="A678" t="s">
        <v>43</v>
      </c>
      <c r="B678" t="s">
        <v>38</v>
      </c>
      <c r="C678" t="s">
        <v>49</v>
      </c>
      <c r="D678" t="s">
        <v>48</v>
      </c>
      <c r="E678">
        <v>9</v>
      </c>
      <c r="F678" t="str">
        <f t="shared" si="10"/>
        <v>Aggregate1-in-10August Monthly System Peak Day30% Cycling9</v>
      </c>
      <c r="G678">
        <v>9.6345980000000004</v>
      </c>
      <c r="H678">
        <v>9.6345980000000004</v>
      </c>
      <c r="I678">
        <v>74.912700000000001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1337</v>
      </c>
      <c r="P678" t="s">
        <v>59</v>
      </c>
      <c r="Q678" t="s">
        <v>60</v>
      </c>
    </row>
    <row r="679" spans="1:17" x14ac:dyDescent="0.25">
      <c r="A679" t="s">
        <v>30</v>
      </c>
      <c r="B679" t="s">
        <v>38</v>
      </c>
      <c r="C679" t="s">
        <v>49</v>
      </c>
      <c r="D679" t="s">
        <v>31</v>
      </c>
      <c r="E679">
        <v>9</v>
      </c>
      <c r="F679" t="str">
        <f t="shared" si="10"/>
        <v>Average Per Ton1-in-10August Monthly System Peak Day50% Cycling9</v>
      </c>
      <c r="G679">
        <v>0.67292549999999995</v>
      </c>
      <c r="H679">
        <v>0.67292549999999995</v>
      </c>
      <c r="I679">
        <v>74.473100000000002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3452</v>
      </c>
      <c r="P679" t="s">
        <v>59</v>
      </c>
      <c r="Q679" t="s">
        <v>60</v>
      </c>
    </row>
    <row r="680" spans="1:17" x14ac:dyDescent="0.25">
      <c r="A680" t="s">
        <v>28</v>
      </c>
      <c r="B680" t="s">
        <v>38</v>
      </c>
      <c r="C680" t="s">
        <v>49</v>
      </c>
      <c r="D680" t="s">
        <v>31</v>
      </c>
      <c r="E680">
        <v>9</v>
      </c>
      <c r="F680" t="str">
        <f t="shared" si="10"/>
        <v>Average Per Premise1-in-10August Monthly System Peak Day50% Cycling9</v>
      </c>
      <c r="G680">
        <v>5.7997329999999998</v>
      </c>
      <c r="H680">
        <v>5.7997329999999998</v>
      </c>
      <c r="I680">
        <v>74.473100000000002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3452</v>
      </c>
      <c r="P680" t="s">
        <v>59</v>
      </c>
      <c r="Q680" t="s">
        <v>60</v>
      </c>
    </row>
    <row r="681" spans="1:17" x14ac:dyDescent="0.25">
      <c r="A681" t="s">
        <v>29</v>
      </c>
      <c r="B681" t="s">
        <v>38</v>
      </c>
      <c r="C681" t="s">
        <v>49</v>
      </c>
      <c r="D681" t="s">
        <v>31</v>
      </c>
      <c r="E681">
        <v>9</v>
      </c>
      <c r="F681" t="str">
        <f t="shared" si="10"/>
        <v>Average Per Device1-in-10August Monthly System Peak Day50% Cycling9</v>
      </c>
      <c r="G681">
        <v>2.609918</v>
      </c>
      <c r="H681">
        <v>2.609918</v>
      </c>
      <c r="I681">
        <v>74.473100000000002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3452</v>
      </c>
      <c r="P681" t="s">
        <v>59</v>
      </c>
      <c r="Q681" t="s">
        <v>60</v>
      </c>
    </row>
    <row r="682" spans="1:17" x14ac:dyDescent="0.25">
      <c r="A682" t="s">
        <v>43</v>
      </c>
      <c r="B682" t="s">
        <v>38</v>
      </c>
      <c r="C682" t="s">
        <v>49</v>
      </c>
      <c r="D682" t="s">
        <v>31</v>
      </c>
      <c r="E682">
        <v>9</v>
      </c>
      <c r="F682" t="str">
        <f t="shared" si="10"/>
        <v>Aggregate1-in-10August Monthly System Peak Day50% Cycling9</v>
      </c>
      <c r="G682">
        <v>20.020679999999999</v>
      </c>
      <c r="H682">
        <v>20.020679999999999</v>
      </c>
      <c r="I682">
        <v>74.473100000000002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3452</v>
      </c>
      <c r="P682" t="s">
        <v>59</v>
      </c>
      <c r="Q682" t="s">
        <v>60</v>
      </c>
    </row>
    <row r="683" spans="1:17" x14ac:dyDescent="0.25">
      <c r="A683" t="s">
        <v>30</v>
      </c>
      <c r="B683" t="s">
        <v>38</v>
      </c>
      <c r="C683" t="s">
        <v>49</v>
      </c>
      <c r="D683" t="s">
        <v>26</v>
      </c>
      <c r="E683">
        <v>9</v>
      </c>
      <c r="F683" t="str">
        <f t="shared" si="10"/>
        <v>Average Per Ton1-in-10August Monthly System Peak DayAll9</v>
      </c>
      <c r="G683">
        <v>0.67468019999999995</v>
      </c>
      <c r="H683">
        <v>0.67468019999999995</v>
      </c>
      <c r="I683">
        <v>74.5959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4789</v>
      </c>
      <c r="P683" t="s">
        <v>59</v>
      </c>
      <c r="Q683" t="s">
        <v>60</v>
      </c>
    </row>
    <row r="684" spans="1:17" x14ac:dyDescent="0.25">
      <c r="A684" t="s">
        <v>28</v>
      </c>
      <c r="B684" t="s">
        <v>38</v>
      </c>
      <c r="C684" t="s">
        <v>49</v>
      </c>
      <c r="D684" t="s">
        <v>26</v>
      </c>
      <c r="E684">
        <v>9</v>
      </c>
      <c r="F684" t="str">
        <f t="shared" si="10"/>
        <v>Average Per Premise1-in-10August Monthly System Peak DayAll9</v>
      </c>
      <c r="G684">
        <v>6.1898559999999998</v>
      </c>
      <c r="H684">
        <v>6.1898559999999998</v>
      </c>
      <c r="I684">
        <v>74.5959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4789</v>
      </c>
      <c r="P684" t="s">
        <v>59</v>
      </c>
      <c r="Q684" t="s">
        <v>60</v>
      </c>
    </row>
    <row r="685" spans="1:17" x14ac:dyDescent="0.25">
      <c r="A685" t="s">
        <v>29</v>
      </c>
      <c r="B685" t="s">
        <v>38</v>
      </c>
      <c r="C685" t="s">
        <v>49</v>
      </c>
      <c r="D685" t="s">
        <v>26</v>
      </c>
      <c r="E685">
        <v>9</v>
      </c>
      <c r="F685" t="str">
        <f t="shared" si="10"/>
        <v>Average Per Device1-in-10August Monthly System Peak DayAll9</v>
      </c>
      <c r="G685">
        <v>2.6181969999999999</v>
      </c>
      <c r="H685">
        <v>2.6181969999999999</v>
      </c>
      <c r="I685">
        <v>74.5959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4789</v>
      </c>
      <c r="P685" t="s">
        <v>59</v>
      </c>
      <c r="Q685" t="s">
        <v>60</v>
      </c>
    </row>
    <row r="686" spans="1:17" x14ac:dyDescent="0.25">
      <c r="A686" t="s">
        <v>43</v>
      </c>
      <c r="B686" t="s">
        <v>38</v>
      </c>
      <c r="C686" t="s">
        <v>49</v>
      </c>
      <c r="D686" t="s">
        <v>26</v>
      </c>
      <c r="E686">
        <v>9</v>
      </c>
      <c r="F686" t="str">
        <f t="shared" si="10"/>
        <v>Aggregate1-in-10August Monthly System Peak DayAll9</v>
      </c>
      <c r="G686">
        <v>29.643219999999999</v>
      </c>
      <c r="H686">
        <v>29.643219999999999</v>
      </c>
      <c r="I686">
        <v>74.5959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4789</v>
      </c>
      <c r="P686" t="s">
        <v>59</v>
      </c>
      <c r="Q686" t="s">
        <v>60</v>
      </c>
    </row>
    <row r="687" spans="1:17" x14ac:dyDescent="0.25">
      <c r="A687" t="s">
        <v>30</v>
      </c>
      <c r="B687" t="s">
        <v>38</v>
      </c>
      <c r="C687" t="s">
        <v>37</v>
      </c>
      <c r="D687" t="s">
        <v>48</v>
      </c>
      <c r="E687">
        <v>9</v>
      </c>
      <c r="F687" t="str">
        <f t="shared" si="10"/>
        <v>Average Per Ton1-in-10August Typical Event Day30% Cycling9</v>
      </c>
      <c r="G687">
        <v>0.66785399999999995</v>
      </c>
      <c r="H687">
        <v>0.66785399999999995</v>
      </c>
      <c r="I687">
        <v>75.319800000000001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1337</v>
      </c>
      <c r="P687" t="s">
        <v>59</v>
      </c>
      <c r="Q687" t="s">
        <v>60</v>
      </c>
    </row>
    <row r="688" spans="1:17" x14ac:dyDescent="0.25">
      <c r="A688" t="s">
        <v>28</v>
      </c>
      <c r="B688" t="s">
        <v>38</v>
      </c>
      <c r="C688" t="s">
        <v>37</v>
      </c>
      <c r="D688" t="s">
        <v>48</v>
      </c>
      <c r="E688">
        <v>9</v>
      </c>
      <c r="F688" t="str">
        <f t="shared" si="10"/>
        <v>Average Per Premise1-in-10August Typical Event Day30% Cycling9</v>
      </c>
      <c r="G688">
        <v>7.0856469999999998</v>
      </c>
      <c r="H688">
        <v>7.0856469999999998</v>
      </c>
      <c r="I688">
        <v>75.319800000000001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1337</v>
      </c>
      <c r="P688" t="s">
        <v>59</v>
      </c>
      <c r="Q688" t="s">
        <v>60</v>
      </c>
    </row>
    <row r="689" spans="1:17" x14ac:dyDescent="0.25">
      <c r="A689" t="s">
        <v>29</v>
      </c>
      <c r="B689" t="s">
        <v>38</v>
      </c>
      <c r="C689" t="s">
        <v>37</v>
      </c>
      <c r="D689" t="s">
        <v>48</v>
      </c>
      <c r="E689">
        <v>9</v>
      </c>
      <c r="F689" t="str">
        <f t="shared" si="10"/>
        <v>Average Per Device1-in-10August Typical Event Day30% Cycling9</v>
      </c>
      <c r="G689">
        <v>2.5947710000000002</v>
      </c>
      <c r="H689">
        <v>2.5947710000000002</v>
      </c>
      <c r="I689">
        <v>75.319800000000001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1337</v>
      </c>
      <c r="P689" t="s">
        <v>59</v>
      </c>
      <c r="Q689" t="s">
        <v>60</v>
      </c>
    </row>
    <row r="690" spans="1:17" x14ac:dyDescent="0.25">
      <c r="A690" t="s">
        <v>43</v>
      </c>
      <c r="B690" t="s">
        <v>38</v>
      </c>
      <c r="C690" t="s">
        <v>37</v>
      </c>
      <c r="D690" t="s">
        <v>48</v>
      </c>
      <c r="E690">
        <v>9</v>
      </c>
      <c r="F690" t="str">
        <f t="shared" si="10"/>
        <v>Aggregate1-in-10August Typical Event Day30% Cycling9</v>
      </c>
      <c r="G690">
        <v>9.4735099999999992</v>
      </c>
      <c r="H690">
        <v>9.4735099999999992</v>
      </c>
      <c r="I690">
        <v>75.319800000000001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1337</v>
      </c>
      <c r="P690" t="s">
        <v>59</v>
      </c>
      <c r="Q690" t="s">
        <v>60</v>
      </c>
    </row>
    <row r="691" spans="1:17" x14ac:dyDescent="0.25">
      <c r="A691" t="s">
        <v>30</v>
      </c>
      <c r="B691" t="s">
        <v>38</v>
      </c>
      <c r="C691" t="s">
        <v>37</v>
      </c>
      <c r="D691" t="s">
        <v>31</v>
      </c>
      <c r="E691">
        <v>9</v>
      </c>
      <c r="F691" t="str">
        <f t="shared" si="10"/>
        <v>Average Per Ton1-in-10August Typical Event Day50% Cycling9</v>
      </c>
      <c r="G691">
        <v>0.66779980000000005</v>
      </c>
      <c r="H691">
        <v>0.66779980000000005</v>
      </c>
      <c r="I691">
        <v>74.685299999999998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3452</v>
      </c>
      <c r="P691" t="s">
        <v>59</v>
      </c>
      <c r="Q691" t="s">
        <v>60</v>
      </c>
    </row>
    <row r="692" spans="1:17" x14ac:dyDescent="0.25">
      <c r="A692" t="s">
        <v>28</v>
      </c>
      <c r="B692" t="s">
        <v>38</v>
      </c>
      <c r="C692" t="s">
        <v>37</v>
      </c>
      <c r="D692" t="s">
        <v>31</v>
      </c>
      <c r="E692">
        <v>9</v>
      </c>
      <c r="F692" t="str">
        <f t="shared" si="10"/>
        <v>Average Per Premise1-in-10August Typical Event Day50% Cycling9</v>
      </c>
      <c r="G692">
        <v>5.7555569999999996</v>
      </c>
      <c r="H692">
        <v>5.7555569999999996</v>
      </c>
      <c r="I692">
        <v>74.685299999999998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3452</v>
      </c>
      <c r="P692" t="s">
        <v>59</v>
      </c>
      <c r="Q692" t="s">
        <v>60</v>
      </c>
    </row>
    <row r="693" spans="1:17" x14ac:dyDescent="0.25">
      <c r="A693" t="s">
        <v>29</v>
      </c>
      <c r="B693" t="s">
        <v>38</v>
      </c>
      <c r="C693" t="s">
        <v>37</v>
      </c>
      <c r="D693" t="s">
        <v>31</v>
      </c>
      <c r="E693">
        <v>9</v>
      </c>
      <c r="F693" t="str">
        <f t="shared" si="10"/>
        <v>Average Per Device1-in-10August Typical Event Day50% Cycling9</v>
      </c>
      <c r="G693">
        <v>2.5900379999999998</v>
      </c>
      <c r="H693">
        <v>2.5900379999999998</v>
      </c>
      <c r="I693">
        <v>74.685299999999998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3452</v>
      </c>
      <c r="P693" t="s">
        <v>59</v>
      </c>
      <c r="Q693" t="s">
        <v>60</v>
      </c>
    </row>
    <row r="694" spans="1:17" x14ac:dyDescent="0.25">
      <c r="A694" t="s">
        <v>43</v>
      </c>
      <c r="B694" t="s">
        <v>38</v>
      </c>
      <c r="C694" t="s">
        <v>37</v>
      </c>
      <c r="D694" t="s">
        <v>31</v>
      </c>
      <c r="E694">
        <v>9</v>
      </c>
      <c r="F694" t="str">
        <f t="shared" si="10"/>
        <v>Aggregate1-in-10August Typical Event Day50% Cycling9</v>
      </c>
      <c r="G694">
        <v>19.868179999999999</v>
      </c>
      <c r="H694">
        <v>19.868179999999999</v>
      </c>
      <c r="I694">
        <v>74.685299999999998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3452</v>
      </c>
      <c r="P694" t="s">
        <v>59</v>
      </c>
      <c r="Q694" t="s">
        <v>60</v>
      </c>
    </row>
    <row r="695" spans="1:17" x14ac:dyDescent="0.25">
      <c r="A695" t="s">
        <v>30</v>
      </c>
      <c r="B695" t="s">
        <v>38</v>
      </c>
      <c r="C695" t="s">
        <v>37</v>
      </c>
      <c r="D695" t="s">
        <v>26</v>
      </c>
      <c r="E695">
        <v>9</v>
      </c>
      <c r="F695" t="str">
        <f t="shared" si="10"/>
        <v>Average Per Ton1-in-10August Typical Event DayAll9</v>
      </c>
      <c r="G695">
        <v>0.66781500000000005</v>
      </c>
      <c r="H695">
        <v>0.66781500000000005</v>
      </c>
      <c r="I695">
        <v>74.862499999999997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4789</v>
      </c>
      <c r="P695" t="s">
        <v>59</v>
      </c>
      <c r="Q695" t="s">
        <v>60</v>
      </c>
    </row>
    <row r="696" spans="1:17" x14ac:dyDescent="0.25">
      <c r="A696" t="s">
        <v>28</v>
      </c>
      <c r="B696" t="s">
        <v>38</v>
      </c>
      <c r="C696" t="s">
        <v>37</v>
      </c>
      <c r="D696" t="s">
        <v>26</v>
      </c>
      <c r="E696">
        <v>9</v>
      </c>
      <c r="F696" t="str">
        <f t="shared" si="10"/>
        <v>Average Per Premise1-in-10August Typical Event DayAll9</v>
      </c>
      <c r="G696">
        <v>6.1268710000000004</v>
      </c>
      <c r="H696">
        <v>6.1268710000000004</v>
      </c>
      <c r="I696">
        <v>74.862499999999997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4789</v>
      </c>
      <c r="P696" t="s">
        <v>59</v>
      </c>
      <c r="Q696" t="s">
        <v>60</v>
      </c>
    </row>
    <row r="697" spans="1:17" x14ac:dyDescent="0.25">
      <c r="A697" t="s">
        <v>29</v>
      </c>
      <c r="B697" t="s">
        <v>38</v>
      </c>
      <c r="C697" t="s">
        <v>37</v>
      </c>
      <c r="D697" t="s">
        <v>26</v>
      </c>
      <c r="E697">
        <v>9</v>
      </c>
      <c r="F697" t="str">
        <f t="shared" si="10"/>
        <v>Average Per Device1-in-10August Typical Event DayAll9</v>
      </c>
      <c r="G697">
        <v>2.5915550000000001</v>
      </c>
      <c r="H697">
        <v>2.5915550000000001</v>
      </c>
      <c r="I697">
        <v>74.862499999999997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4789</v>
      </c>
      <c r="P697" t="s">
        <v>59</v>
      </c>
      <c r="Q697" t="s">
        <v>60</v>
      </c>
    </row>
    <row r="698" spans="1:17" x14ac:dyDescent="0.25">
      <c r="A698" t="s">
        <v>43</v>
      </c>
      <c r="B698" t="s">
        <v>38</v>
      </c>
      <c r="C698" t="s">
        <v>37</v>
      </c>
      <c r="D698" t="s">
        <v>26</v>
      </c>
      <c r="E698">
        <v>9</v>
      </c>
      <c r="F698" t="str">
        <f t="shared" si="10"/>
        <v>Aggregate1-in-10August Typical Event DayAll9</v>
      </c>
      <c r="G698">
        <v>29.34159</v>
      </c>
      <c r="H698">
        <v>29.34159</v>
      </c>
      <c r="I698">
        <v>74.862499999999997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4789</v>
      </c>
      <c r="P698" t="s">
        <v>59</v>
      </c>
      <c r="Q698" t="s">
        <v>60</v>
      </c>
    </row>
    <row r="699" spans="1:17" x14ac:dyDescent="0.25">
      <c r="A699" t="s">
        <v>30</v>
      </c>
      <c r="B699" t="s">
        <v>38</v>
      </c>
      <c r="C699" t="s">
        <v>50</v>
      </c>
      <c r="D699" t="s">
        <v>48</v>
      </c>
      <c r="E699">
        <v>9</v>
      </c>
      <c r="F699" t="str">
        <f t="shared" si="10"/>
        <v>Average Per Ton1-in-10July Monthly System Peak Day30% Cycling9</v>
      </c>
      <c r="G699">
        <v>0.61525050000000003</v>
      </c>
      <c r="H699">
        <v>0.61525050000000003</v>
      </c>
      <c r="I699">
        <v>73.740300000000005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1337</v>
      </c>
      <c r="P699" t="s">
        <v>59</v>
      </c>
      <c r="Q699" t="s">
        <v>60</v>
      </c>
    </row>
    <row r="700" spans="1:17" x14ac:dyDescent="0.25">
      <c r="A700" t="s">
        <v>28</v>
      </c>
      <c r="B700" t="s">
        <v>38</v>
      </c>
      <c r="C700" t="s">
        <v>50</v>
      </c>
      <c r="D700" t="s">
        <v>48</v>
      </c>
      <c r="E700">
        <v>9</v>
      </c>
      <c r="F700" t="str">
        <f t="shared" si="10"/>
        <v>Average Per Premise1-in-10July Monthly System Peak Day30% Cycling9</v>
      </c>
      <c r="G700">
        <v>6.5275460000000001</v>
      </c>
      <c r="H700">
        <v>6.5275460000000001</v>
      </c>
      <c r="I700">
        <v>73.740300000000005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1337</v>
      </c>
      <c r="P700" t="s">
        <v>59</v>
      </c>
      <c r="Q700" t="s">
        <v>60</v>
      </c>
    </row>
    <row r="701" spans="1:17" x14ac:dyDescent="0.25">
      <c r="A701" t="s">
        <v>29</v>
      </c>
      <c r="B701" t="s">
        <v>38</v>
      </c>
      <c r="C701" t="s">
        <v>50</v>
      </c>
      <c r="D701" t="s">
        <v>48</v>
      </c>
      <c r="E701">
        <v>9</v>
      </c>
      <c r="F701" t="str">
        <f t="shared" si="10"/>
        <v>Average Per Device1-in-10July Monthly System Peak Day30% Cycling9</v>
      </c>
      <c r="G701">
        <v>2.3903940000000001</v>
      </c>
      <c r="H701">
        <v>2.3903940000000001</v>
      </c>
      <c r="I701">
        <v>73.740300000000005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1337</v>
      </c>
      <c r="P701" t="s">
        <v>59</v>
      </c>
      <c r="Q701" t="s">
        <v>60</v>
      </c>
    </row>
    <row r="702" spans="1:17" x14ac:dyDescent="0.25">
      <c r="A702" t="s">
        <v>43</v>
      </c>
      <c r="B702" t="s">
        <v>38</v>
      </c>
      <c r="C702" t="s">
        <v>50</v>
      </c>
      <c r="D702" t="s">
        <v>48</v>
      </c>
      <c r="E702">
        <v>9</v>
      </c>
      <c r="F702" t="str">
        <f t="shared" si="10"/>
        <v>Aggregate1-in-10July Monthly System Peak Day30% Cycling9</v>
      </c>
      <c r="G702">
        <v>8.7273289999999992</v>
      </c>
      <c r="H702">
        <v>8.7273289999999992</v>
      </c>
      <c r="I702">
        <v>73.740300000000005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1337</v>
      </c>
      <c r="P702" t="s">
        <v>59</v>
      </c>
      <c r="Q702" t="s">
        <v>60</v>
      </c>
    </row>
    <row r="703" spans="1:17" x14ac:dyDescent="0.25">
      <c r="A703" t="s">
        <v>30</v>
      </c>
      <c r="B703" t="s">
        <v>38</v>
      </c>
      <c r="C703" t="s">
        <v>50</v>
      </c>
      <c r="D703" t="s">
        <v>31</v>
      </c>
      <c r="E703">
        <v>9</v>
      </c>
      <c r="F703" t="str">
        <f t="shared" si="10"/>
        <v>Average Per Ton1-in-10July Monthly System Peak Day50% Cycling9</v>
      </c>
      <c r="G703">
        <v>0.64614249999999995</v>
      </c>
      <c r="H703">
        <v>0.64614249999999995</v>
      </c>
      <c r="I703">
        <v>73.079599999999999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3452</v>
      </c>
      <c r="P703" t="s">
        <v>59</v>
      </c>
      <c r="Q703" t="s">
        <v>60</v>
      </c>
    </row>
    <row r="704" spans="1:17" x14ac:dyDescent="0.25">
      <c r="A704" t="s">
        <v>28</v>
      </c>
      <c r="B704" t="s">
        <v>38</v>
      </c>
      <c r="C704" t="s">
        <v>50</v>
      </c>
      <c r="D704" t="s">
        <v>31</v>
      </c>
      <c r="E704">
        <v>9</v>
      </c>
      <c r="F704" t="str">
        <f t="shared" si="10"/>
        <v>Average Per Premise1-in-10July Monthly System Peak Day50% Cycling9</v>
      </c>
      <c r="G704">
        <v>5.568899</v>
      </c>
      <c r="H704">
        <v>5.568899</v>
      </c>
      <c r="I704">
        <v>73.079599999999999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3452</v>
      </c>
      <c r="P704" t="s">
        <v>59</v>
      </c>
      <c r="Q704" t="s">
        <v>60</v>
      </c>
    </row>
    <row r="705" spans="1:17" x14ac:dyDescent="0.25">
      <c r="A705" t="s">
        <v>29</v>
      </c>
      <c r="B705" t="s">
        <v>38</v>
      </c>
      <c r="C705" t="s">
        <v>50</v>
      </c>
      <c r="D705" t="s">
        <v>31</v>
      </c>
      <c r="E705">
        <v>9</v>
      </c>
      <c r="F705" t="str">
        <f t="shared" si="10"/>
        <v>Average Per Device1-in-10July Monthly System Peak Day50% Cycling9</v>
      </c>
      <c r="G705">
        <v>2.5060410000000002</v>
      </c>
      <c r="H705">
        <v>2.5060410000000002</v>
      </c>
      <c r="I705">
        <v>73.079599999999999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3452</v>
      </c>
      <c r="P705" t="s">
        <v>59</v>
      </c>
      <c r="Q705" t="s">
        <v>60</v>
      </c>
    </row>
    <row r="706" spans="1:17" x14ac:dyDescent="0.25">
      <c r="A706" t="s">
        <v>43</v>
      </c>
      <c r="B706" t="s">
        <v>38</v>
      </c>
      <c r="C706" t="s">
        <v>50</v>
      </c>
      <c r="D706" t="s">
        <v>31</v>
      </c>
      <c r="E706">
        <v>9</v>
      </c>
      <c r="F706" t="str">
        <f t="shared" si="10"/>
        <v>Aggregate1-in-10July Monthly System Peak Day50% Cycling9</v>
      </c>
      <c r="G706">
        <v>19.223839999999999</v>
      </c>
      <c r="H706">
        <v>19.223839999999999</v>
      </c>
      <c r="I706">
        <v>73.079599999999999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3452</v>
      </c>
      <c r="P706" t="s">
        <v>59</v>
      </c>
      <c r="Q706" t="s">
        <v>60</v>
      </c>
    </row>
    <row r="707" spans="1:17" x14ac:dyDescent="0.25">
      <c r="A707" t="s">
        <v>30</v>
      </c>
      <c r="B707" t="s">
        <v>38</v>
      </c>
      <c r="C707" t="s">
        <v>50</v>
      </c>
      <c r="D707" t="s">
        <v>26</v>
      </c>
      <c r="E707">
        <v>9</v>
      </c>
      <c r="F707" t="str">
        <f t="shared" ref="F707:F770" si="11">CONCATENATE(A707,B707,C707,D707,E707)</f>
        <v>Average Per Ton1-in-10July Monthly System Peak DayAll9</v>
      </c>
      <c r="G707">
        <v>0.63751749999999996</v>
      </c>
      <c r="H707">
        <v>0.63751749999999996</v>
      </c>
      <c r="I707">
        <v>73.264099999999999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4789</v>
      </c>
      <c r="P707" t="s">
        <v>59</v>
      </c>
      <c r="Q707" t="s">
        <v>60</v>
      </c>
    </row>
    <row r="708" spans="1:17" x14ac:dyDescent="0.25">
      <c r="A708" t="s">
        <v>28</v>
      </c>
      <c r="B708" t="s">
        <v>38</v>
      </c>
      <c r="C708" t="s">
        <v>50</v>
      </c>
      <c r="D708" t="s">
        <v>26</v>
      </c>
      <c r="E708">
        <v>9</v>
      </c>
      <c r="F708" t="str">
        <f t="shared" si="11"/>
        <v>Average Per Premise1-in-10July Monthly System Peak DayAll9</v>
      </c>
      <c r="G708">
        <v>5.8489069999999996</v>
      </c>
      <c r="H708">
        <v>5.8489069999999996</v>
      </c>
      <c r="I708">
        <v>73.264099999999999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4789</v>
      </c>
      <c r="P708" t="s">
        <v>59</v>
      </c>
      <c r="Q708" t="s">
        <v>60</v>
      </c>
    </row>
    <row r="709" spans="1:17" x14ac:dyDescent="0.25">
      <c r="A709" t="s">
        <v>29</v>
      </c>
      <c r="B709" t="s">
        <v>38</v>
      </c>
      <c r="C709" t="s">
        <v>50</v>
      </c>
      <c r="D709" t="s">
        <v>26</v>
      </c>
      <c r="E709">
        <v>9</v>
      </c>
      <c r="F709" t="str">
        <f t="shared" si="11"/>
        <v>Average Per Device1-in-10July Monthly System Peak DayAll9</v>
      </c>
      <c r="G709">
        <v>2.4739810000000002</v>
      </c>
      <c r="H709">
        <v>2.4739810000000002</v>
      </c>
      <c r="I709">
        <v>73.264099999999999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4789</v>
      </c>
      <c r="P709" t="s">
        <v>59</v>
      </c>
      <c r="Q709" t="s">
        <v>60</v>
      </c>
    </row>
    <row r="710" spans="1:17" x14ac:dyDescent="0.25">
      <c r="A710" t="s">
        <v>43</v>
      </c>
      <c r="B710" t="s">
        <v>38</v>
      </c>
      <c r="C710" t="s">
        <v>50</v>
      </c>
      <c r="D710" t="s">
        <v>26</v>
      </c>
      <c r="E710">
        <v>9</v>
      </c>
      <c r="F710" t="str">
        <f t="shared" si="11"/>
        <v>Aggregate1-in-10July Monthly System Peak DayAll9</v>
      </c>
      <c r="G710">
        <v>28.01042</v>
      </c>
      <c r="H710">
        <v>28.01042</v>
      </c>
      <c r="I710">
        <v>73.264099999999999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4789</v>
      </c>
      <c r="P710" t="s">
        <v>59</v>
      </c>
      <c r="Q710" t="s">
        <v>60</v>
      </c>
    </row>
    <row r="711" spans="1:17" x14ac:dyDescent="0.25">
      <c r="A711" t="s">
        <v>30</v>
      </c>
      <c r="B711" t="s">
        <v>38</v>
      </c>
      <c r="C711" t="s">
        <v>51</v>
      </c>
      <c r="D711" t="s">
        <v>48</v>
      </c>
      <c r="E711">
        <v>9</v>
      </c>
      <c r="F711" t="str">
        <f t="shared" si="11"/>
        <v>Average Per Ton1-in-10June Monthly System Peak Day30% Cycling9</v>
      </c>
      <c r="G711">
        <v>0.60083039999999999</v>
      </c>
      <c r="H711">
        <v>0.60083039999999999</v>
      </c>
      <c r="I711">
        <v>72.233699999999999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1337</v>
      </c>
      <c r="P711" t="s">
        <v>59</v>
      </c>
      <c r="Q711" t="s">
        <v>60</v>
      </c>
    </row>
    <row r="712" spans="1:17" x14ac:dyDescent="0.25">
      <c r="A712" t="s">
        <v>28</v>
      </c>
      <c r="B712" t="s">
        <v>38</v>
      </c>
      <c r="C712" t="s">
        <v>51</v>
      </c>
      <c r="D712" t="s">
        <v>48</v>
      </c>
      <c r="E712">
        <v>9</v>
      </c>
      <c r="F712" t="str">
        <f t="shared" si="11"/>
        <v>Average Per Premise1-in-10June Monthly System Peak Day30% Cycling9</v>
      </c>
      <c r="G712">
        <v>6.3745539999999998</v>
      </c>
      <c r="H712">
        <v>6.3745539999999998</v>
      </c>
      <c r="I712">
        <v>72.233699999999999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1337</v>
      </c>
      <c r="P712" t="s">
        <v>59</v>
      </c>
      <c r="Q712" t="s">
        <v>60</v>
      </c>
    </row>
    <row r="713" spans="1:17" x14ac:dyDescent="0.25">
      <c r="A713" t="s">
        <v>29</v>
      </c>
      <c r="B713" t="s">
        <v>38</v>
      </c>
      <c r="C713" t="s">
        <v>51</v>
      </c>
      <c r="D713" t="s">
        <v>48</v>
      </c>
      <c r="E713">
        <v>9</v>
      </c>
      <c r="F713" t="str">
        <f t="shared" si="11"/>
        <v>Average Per Device1-in-10June Monthly System Peak Day30% Cycling9</v>
      </c>
      <c r="G713">
        <v>2.334368</v>
      </c>
      <c r="H713">
        <v>2.334368</v>
      </c>
      <c r="I713">
        <v>72.233699999999999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1337</v>
      </c>
      <c r="P713" t="s">
        <v>59</v>
      </c>
      <c r="Q713" t="s">
        <v>60</v>
      </c>
    </row>
    <row r="714" spans="1:17" x14ac:dyDescent="0.25">
      <c r="A714" t="s">
        <v>43</v>
      </c>
      <c r="B714" t="s">
        <v>38</v>
      </c>
      <c r="C714" t="s">
        <v>51</v>
      </c>
      <c r="D714" t="s">
        <v>48</v>
      </c>
      <c r="E714">
        <v>9</v>
      </c>
      <c r="F714" t="str">
        <f t="shared" si="11"/>
        <v>Aggregate1-in-10June Monthly System Peak Day30% Cycling9</v>
      </c>
      <c r="G714">
        <v>8.5227789999999999</v>
      </c>
      <c r="H714">
        <v>8.5227789999999999</v>
      </c>
      <c r="I714">
        <v>72.233699999999999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1337</v>
      </c>
      <c r="P714" t="s">
        <v>59</v>
      </c>
      <c r="Q714" t="s">
        <v>60</v>
      </c>
    </row>
    <row r="715" spans="1:17" x14ac:dyDescent="0.25">
      <c r="A715" t="s">
        <v>30</v>
      </c>
      <c r="B715" t="s">
        <v>38</v>
      </c>
      <c r="C715" t="s">
        <v>51</v>
      </c>
      <c r="D715" t="s">
        <v>31</v>
      </c>
      <c r="E715">
        <v>9</v>
      </c>
      <c r="F715" t="str">
        <f t="shared" si="11"/>
        <v>Average Per Ton1-in-10June Monthly System Peak Day50% Cycling9</v>
      </c>
      <c r="G715">
        <v>0.64012579999999997</v>
      </c>
      <c r="H715">
        <v>0.64012570000000002</v>
      </c>
      <c r="I715">
        <v>71.735200000000006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3452</v>
      </c>
      <c r="P715" t="s">
        <v>59</v>
      </c>
      <c r="Q715" t="s">
        <v>60</v>
      </c>
    </row>
    <row r="716" spans="1:17" x14ac:dyDescent="0.25">
      <c r="A716" t="s">
        <v>28</v>
      </c>
      <c r="B716" t="s">
        <v>38</v>
      </c>
      <c r="C716" t="s">
        <v>51</v>
      </c>
      <c r="D716" t="s">
        <v>31</v>
      </c>
      <c r="E716">
        <v>9</v>
      </c>
      <c r="F716" t="str">
        <f t="shared" si="11"/>
        <v>Average Per Premise1-in-10June Monthly System Peak Day50% Cycling9</v>
      </c>
      <c r="G716">
        <v>5.5170430000000001</v>
      </c>
      <c r="H716">
        <v>5.517042</v>
      </c>
      <c r="I716">
        <v>71.735200000000006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3452</v>
      </c>
      <c r="P716" t="s">
        <v>59</v>
      </c>
      <c r="Q716" t="s">
        <v>60</v>
      </c>
    </row>
    <row r="717" spans="1:17" x14ac:dyDescent="0.25">
      <c r="A717" t="s">
        <v>29</v>
      </c>
      <c r="B717" t="s">
        <v>38</v>
      </c>
      <c r="C717" t="s">
        <v>51</v>
      </c>
      <c r="D717" t="s">
        <v>31</v>
      </c>
      <c r="E717">
        <v>9</v>
      </c>
      <c r="F717" t="str">
        <f t="shared" si="11"/>
        <v>Average Per Device1-in-10June Monthly System Peak Day50% Cycling9</v>
      </c>
      <c r="G717">
        <v>2.4827050000000002</v>
      </c>
      <c r="H717">
        <v>2.4827050000000002</v>
      </c>
      <c r="I717">
        <v>71.735200000000006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3452</v>
      </c>
      <c r="P717" t="s">
        <v>59</v>
      </c>
      <c r="Q717" t="s">
        <v>60</v>
      </c>
    </row>
    <row r="718" spans="1:17" x14ac:dyDescent="0.25">
      <c r="A718" t="s">
        <v>43</v>
      </c>
      <c r="B718" t="s">
        <v>38</v>
      </c>
      <c r="C718" t="s">
        <v>51</v>
      </c>
      <c r="D718" t="s">
        <v>31</v>
      </c>
      <c r="E718">
        <v>9</v>
      </c>
      <c r="F718" t="str">
        <f t="shared" si="11"/>
        <v>Aggregate1-in-10June Monthly System Peak Day50% Cycling9</v>
      </c>
      <c r="G718">
        <v>19.044830000000001</v>
      </c>
      <c r="H718">
        <v>19.044830000000001</v>
      </c>
      <c r="I718">
        <v>71.735200000000006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3452</v>
      </c>
      <c r="P718" t="s">
        <v>59</v>
      </c>
      <c r="Q718" t="s">
        <v>60</v>
      </c>
    </row>
    <row r="719" spans="1:17" x14ac:dyDescent="0.25">
      <c r="A719" t="s">
        <v>30</v>
      </c>
      <c r="B719" t="s">
        <v>38</v>
      </c>
      <c r="C719" t="s">
        <v>51</v>
      </c>
      <c r="D719" t="s">
        <v>26</v>
      </c>
      <c r="E719">
        <v>9</v>
      </c>
      <c r="F719" t="str">
        <f t="shared" si="11"/>
        <v>Average Per Ton1-in-10June Monthly System Peak DayAll9</v>
      </c>
      <c r="G719">
        <v>0.62915449999999995</v>
      </c>
      <c r="H719">
        <v>0.62915449999999995</v>
      </c>
      <c r="I719">
        <v>71.874399999999994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4789</v>
      </c>
      <c r="P719" t="s">
        <v>59</v>
      </c>
      <c r="Q719" t="s">
        <v>60</v>
      </c>
    </row>
    <row r="720" spans="1:17" x14ac:dyDescent="0.25">
      <c r="A720" t="s">
        <v>28</v>
      </c>
      <c r="B720" t="s">
        <v>38</v>
      </c>
      <c r="C720" t="s">
        <v>51</v>
      </c>
      <c r="D720" t="s">
        <v>26</v>
      </c>
      <c r="E720">
        <v>9</v>
      </c>
      <c r="F720" t="str">
        <f t="shared" si="11"/>
        <v>Average Per Premise1-in-10June Monthly System Peak DayAll9</v>
      </c>
      <c r="G720">
        <v>5.7721809999999998</v>
      </c>
      <c r="H720">
        <v>5.7721799999999996</v>
      </c>
      <c r="I720">
        <v>71.874399999999994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4789</v>
      </c>
      <c r="P720" t="s">
        <v>59</v>
      </c>
      <c r="Q720" t="s">
        <v>60</v>
      </c>
    </row>
    <row r="721" spans="1:17" x14ac:dyDescent="0.25">
      <c r="A721" t="s">
        <v>29</v>
      </c>
      <c r="B721" t="s">
        <v>38</v>
      </c>
      <c r="C721" t="s">
        <v>51</v>
      </c>
      <c r="D721" t="s">
        <v>26</v>
      </c>
      <c r="E721">
        <v>9</v>
      </c>
      <c r="F721" t="str">
        <f t="shared" si="11"/>
        <v>Average Per Device1-in-10June Monthly System Peak DayAll9</v>
      </c>
      <c r="G721">
        <v>2.4415269999999998</v>
      </c>
      <c r="H721">
        <v>2.4415269999999998</v>
      </c>
      <c r="I721">
        <v>71.874399999999994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4789</v>
      </c>
      <c r="P721" t="s">
        <v>59</v>
      </c>
      <c r="Q721" t="s">
        <v>60</v>
      </c>
    </row>
    <row r="722" spans="1:17" x14ac:dyDescent="0.25">
      <c r="A722" t="s">
        <v>43</v>
      </c>
      <c r="B722" t="s">
        <v>38</v>
      </c>
      <c r="C722" t="s">
        <v>51</v>
      </c>
      <c r="D722" t="s">
        <v>26</v>
      </c>
      <c r="E722">
        <v>9</v>
      </c>
      <c r="F722" t="str">
        <f t="shared" si="11"/>
        <v>Aggregate1-in-10June Monthly System Peak DayAll9</v>
      </c>
      <c r="G722">
        <v>27.642969999999998</v>
      </c>
      <c r="H722">
        <v>27.642969999999998</v>
      </c>
      <c r="I722">
        <v>71.874399999999994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4789</v>
      </c>
      <c r="P722" t="s">
        <v>59</v>
      </c>
      <c r="Q722" t="s">
        <v>60</v>
      </c>
    </row>
    <row r="723" spans="1:17" x14ac:dyDescent="0.25">
      <c r="A723" t="s">
        <v>30</v>
      </c>
      <c r="B723" t="s">
        <v>38</v>
      </c>
      <c r="C723" t="s">
        <v>52</v>
      </c>
      <c r="D723" t="s">
        <v>48</v>
      </c>
      <c r="E723">
        <v>9</v>
      </c>
      <c r="F723" t="str">
        <f t="shared" si="11"/>
        <v>Average Per Ton1-in-10May Monthly System Peak Day30% Cycling9</v>
      </c>
      <c r="G723">
        <v>0.60124129999999998</v>
      </c>
      <c r="H723">
        <v>0.60124129999999998</v>
      </c>
      <c r="I723">
        <v>74.499799999999993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1337</v>
      </c>
      <c r="P723" t="s">
        <v>59</v>
      </c>
      <c r="Q723" t="s">
        <v>60</v>
      </c>
    </row>
    <row r="724" spans="1:17" x14ac:dyDescent="0.25">
      <c r="A724" t="s">
        <v>28</v>
      </c>
      <c r="B724" t="s">
        <v>38</v>
      </c>
      <c r="C724" t="s">
        <v>52</v>
      </c>
      <c r="D724" t="s">
        <v>48</v>
      </c>
      <c r="E724">
        <v>9</v>
      </c>
      <c r="F724" t="str">
        <f t="shared" si="11"/>
        <v>Average Per Premise1-in-10May Monthly System Peak Day30% Cycling9</v>
      </c>
      <c r="G724">
        <v>6.378914</v>
      </c>
      <c r="H724">
        <v>6.378914</v>
      </c>
      <c r="I724">
        <v>74.499799999999993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1337</v>
      </c>
      <c r="P724" t="s">
        <v>59</v>
      </c>
      <c r="Q724" t="s">
        <v>60</v>
      </c>
    </row>
    <row r="725" spans="1:17" x14ac:dyDescent="0.25">
      <c r="A725" t="s">
        <v>29</v>
      </c>
      <c r="B725" t="s">
        <v>38</v>
      </c>
      <c r="C725" t="s">
        <v>52</v>
      </c>
      <c r="D725" t="s">
        <v>48</v>
      </c>
      <c r="E725">
        <v>9</v>
      </c>
      <c r="F725" t="str">
        <f t="shared" si="11"/>
        <v>Average Per Device1-in-10May Monthly System Peak Day30% Cycling9</v>
      </c>
      <c r="G725">
        <v>2.3359649999999998</v>
      </c>
      <c r="H725">
        <v>2.3359649999999998</v>
      </c>
      <c r="I725">
        <v>74.499799999999993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1337</v>
      </c>
      <c r="P725" t="s">
        <v>59</v>
      </c>
      <c r="Q725" t="s">
        <v>60</v>
      </c>
    </row>
    <row r="726" spans="1:17" x14ac:dyDescent="0.25">
      <c r="A726" t="s">
        <v>43</v>
      </c>
      <c r="B726" t="s">
        <v>38</v>
      </c>
      <c r="C726" t="s">
        <v>52</v>
      </c>
      <c r="D726" t="s">
        <v>48</v>
      </c>
      <c r="E726">
        <v>9</v>
      </c>
      <c r="F726" t="str">
        <f t="shared" si="11"/>
        <v>Aggregate1-in-10May Monthly System Peak Day30% Cycling9</v>
      </c>
      <c r="G726">
        <v>8.5286080000000002</v>
      </c>
      <c r="H726">
        <v>8.5286080000000002</v>
      </c>
      <c r="I726">
        <v>74.499799999999993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1337</v>
      </c>
      <c r="P726" t="s">
        <v>59</v>
      </c>
      <c r="Q726" t="s">
        <v>60</v>
      </c>
    </row>
    <row r="727" spans="1:17" x14ac:dyDescent="0.25">
      <c r="A727" t="s">
        <v>30</v>
      </c>
      <c r="B727" t="s">
        <v>38</v>
      </c>
      <c r="C727" t="s">
        <v>52</v>
      </c>
      <c r="D727" t="s">
        <v>31</v>
      </c>
      <c r="E727">
        <v>9</v>
      </c>
      <c r="F727" t="str">
        <f t="shared" si="11"/>
        <v>Average Per Ton1-in-10May Monthly System Peak Day50% Cycling9</v>
      </c>
      <c r="G727">
        <v>0.63957819999999999</v>
      </c>
      <c r="H727">
        <v>0.63957819999999999</v>
      </c>
      <c r="I727">
        <v>73.842299999999994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3452</v>
      </c>
      <c r="P727" t="s">
        <v>59</v>
      </c>
      <c r="Q727" t="s">
        <v>60</v>
      </c>
    </row>
    <row r="728" spans="1:17" x14ac:dyDescent="0.25">
      <c r="A728" t="s">
        <v>28</v>
      </c>
      <c r="B728" t="s">
        <v>38</v>
      </c>
      <c r="C728" t="s">
        <v>52</v>
      </c>
      <c r="D728" t="s">
        <v>31</v>
      </c>
      <c r="E728">
        <v>9</v>
      </c>
      <c r="F728" t="str">
        <f t="shared" si="11"/>
        <v>Average Per Premise1-in-10May Monthly System Peak Day50% Cycling9</v>
      </c>
      <c r="G728">
        <v>5.5123239999999996</v>
      </c>
      <c r="H728">
        <v>5.5123230000000003</v>
      </c>
      <c r="I728">
        <v>73.842299999999994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3452</v>
      </c>
      <c r="P728" t="s">
        <v>59</v>
      </c>
      <c r="Q728" t="s">
        <v>60</v>
      </c>
    </row>
    <row r="729" spans="1:17" x14ac:dyDescent="0.25">
      <c r="A729" t="s">
        <v>29</v>
      </c>
      <c r="B729" t="s">
        <v>38</v>
      </c>
      <c r="C729" t="s">
        <v>52</v>
      </c>
      <c r="D729" t="s">
        <v>31</v>
      </c>
      <c r="E729">
        <v>9</v>
      </c>
      <c r="F729" t="str">
        <f t="shared" si="11"/>
        <v>Average Per Device1-in-10May Monthly System Peak Day50% Cycling9</v>
      </c>
      <c r="G729">
        <v>2.4805809999999999</v>
      </c>
      <c r="H729">
        <v>2.4805809999999999</v>
      </c>
      <c r="I729">
        <v>73.842299999999994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3452</v>
      </c>
      <c r="P729" t="s">
        <v>59</v>
      </c>
      <c r="Q729" t="s">
        <v>60</v>
      </c>
    </row>
    <row r="730" spans="1:17" x14ac:dyDescent="0.25">
      <c r="A730" t="s">
        <v>43</v>
      </c>
      <c r="B730" t="s">
        <v>38</v>
      </c>
      <c r="C730" t="s">
        <v>52</v>
      </c>
      <c r="D730" t="s">
        <v>31</v>
      </c>
      <c r="E730">
        <v>9</v>
      </c>
      <c r="F730" t="str">
        <f t="shared" si="11"/>
        <v>Aggregate1-in-10May Monthly System Peak Day50% Cycling9</v>
      </c>
      <c r="G730">
        <v>19.02854</v>
      </c>
      <c r="H730">
        <v>19.02854</v>
      </c>
      <c r="I730">
        <v>73.842299999999994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3452</v>
      </c>
      <c r="P730" t="s">
        <v>59</v>
      </c>
      <c r="Q730" t="s">
        <v>60</v>
      </c>
    </row>
    <row r="731" spans="1:17" x14ac:dyDescent="0.25">
      <c r="A731" t="s">
        <v>30</v>
      </c>
      <c r="B731" t="s">
        <v>38</v>
      </c>
      <c r="C731" t="s">
        <v>52</v>
      </c>
      <c r="D731" t="s">
        <v>26</v>
      </c>
      <c r="E731">
        <v>9</v>
      </c>
      <c r="F731" t="str">
        <f t="shared" si="11"/>
        <v>Average Per Ton1-in-10May Monthly System Peak DayAll9</v>
      </c>
      <c r="G731">
        <v>0.62887459999999995</v>
      </c>
      <c r="H731">
        <v>0.6288745</v>
      </c>
      <c r="I731">
        <v>74.025899999999993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4789</v>
      </c>
      <c r="P731" t="s">
        <v>59</v>
      </c>
      <c r="Q731" t="s">
        <v>60</v>
      </c>
    </row>
    <row r="732" spans="1:17" x14ac:dyDescent="0.25">
      <c r="A732" t="s">
        <v>28</v>
      </c>
      <c r="B732" t="s">
        <v>38</v>
      </c>
      <c r="C732" t="s">
        <v>52</v>
      </c>
      <c r="D732" t="s">
        <v>26</v>
      </c>
      <c r="E732">
        <v>9</v>
      </c>
      <c r="F732" t="str">
        <f t="shared" si="11"/>
        <v>Average Per Premise1-in-10May Monthly System Peak DayAll9</v>
      </c>
      <c r="G732">
        <v>5.7696120000000004</v>
      </c>
      <c r="H732">
        <v>5.7696120000000004</v>
      </c>
      <c r="I732">
        <v>74.025899999999993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4789</v>
      </c>
      <c r="P732" t="s">
        <v>59</v>
      </c>
      <c r="Q732" t="s">
        <v>60</v>
      </c>
    </row>
    <row r="733" spans="1:17" x14ac:dyDescent="0.25">
      <c r="A733" t="s">
        <v>29</v>
      </c>
      <c r="B733" t="s">
        <v>38</v>
      </c>
      <c r="C733" t="s">
        <v>52</v>
      </c>
      <c r="D733" t="s">
        <v>26</v>
      </c>
      <c r="E733">
        <v>9</v>
      </c>
      <c r="F733" t="str">
        <f t="shared" si="11"/>
        <v>Average Per Device1-in-10May Monthly System Peak DayAll9</v>
      </c>
      <c r="G733">
        <v>2.4404409999999999</v>
      </c>
      <c r="H733">
        <v>2.4404409999999999</v>
      </c>
      <c r="I733">
        <v>74.025899999999993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4789</v>
      </c>
      <c r="P733" t="s">
        <v>59</v>
      </c>
      <c r="Q733" t="s">
        <v>60</v>
      </c>
    </row>
    <row r="734" spans="1:17" x14ac:dyDescent="0.25">
      <c r="A734" t="s">
        <v>43</v>
      </c>
      <c r="B734" t="s">
        <v>38</v>
      </c>
      <c r="C734" t="s">
        <v>52</v>
      </c>
      <c r="D734" t="s">
        <v>26</v>
      </c>
      <c r="E734">
        <v>9</v>
      </c>
      <c r="F734" t="str">
        <f t="shared" si="11"/>
        <v>Aggregate1-in-10May Monthly System Peak DayAll9</v>
      </c>
      <c r="G734">
        <v>27.630669999999999</v>
      </c>
      <c r="H734">
        <v>27.630669999999999</v>
      </c>
      <c r="I734">
        <v>74.025899999999993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4789</v>
      </c>
      <c r="P734" t="s">
        <v>59</v>
      </c>
      <c r="Q734" t="s">
        <v>60</v>
      </c>
    </row>
    <row r="735" spans="1:17" x14ac:dyDescent="0.25">
      <c r="A735" t="s">
        <v>30</v>
      </c>
      <c r="B735" t="s">
        <v>38</v>
      </c>
      <c r="C735" t="s">
        <v>53</v>
      </c>
      <c r="D735" t="s">
        <v>48</v>
      </c>
      <c r="E735">
        <v>9</v>
      </c>
      <c r="F735" t="str">
        <f t="shared" si="11"/>
        <v>Average Per Ton1-in-10October Monthly System Peak Day30% Cycling9</v>
      </c>
      <c r="G735">
        <v>0.63560399999999995</v>
      </c>
      <c r="H735">
        <v>0.6356039</v>
      </c>
      <c r="I735">
        <v>72.438400000000001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1337</v>
      </c>
      <c r="P735" t="s">
        <v>59</v>
      </c>
      <c r="Q735" t="s">
        <v>60</v>
      </c>
    </row>
    <row r="736" spans="1:17" x14ac:dyDescent="0.25">
      <c r="A736" t="s">
        <v>28</v>
      </c>
      <c r="B736" t="s">
        <v>38</v>
      </c>
      <c r="C736" t="s">
        <v>53</v>
      </c>
      <c r="D736" t="s">
        <v>48</v>
      </c>
      <c r="E736">
        <v>9</v>
      </c>
      <c r="F736" t="str">
        <f t="shared" si="11"/>
        <v>Average Per Premise1-in-10October Monthly System Peak Day30% Cycling9</v>
      </c>
      <c r="G736">
        <v>6.743487</v>
      </c>
      <c r="H736">
        <v>6.743487</v>
      </c>
      <c r="I736">
        <v>72.438400000000001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1337</v>
      </c>
      <c r="P736" t="s">
        <v>59</v>
      </c>
      <c r="Q736" t="s">
        <v>60</v>
      </c>
    </row>
    <row r="737" spans="1:17" x14ac:dyDescent="0.25">
      <c r="A737" t="s">
        <v>29</v>
      </c>
      <c r="B737" t="s">
        <v>38</v>
      </c>
      <c r="C737" t="s">
        <v>53</v>
      </c>
      <c r="D737" t="s">
        <v>48</v>
      </c>
      <c r="E737">
        <v>9</v>
      </c>
      <c r="F737" t="str">
        <f t="shared" si="11"/>
        <v>Average Per Device1-in-10October Monthly System Peak Day30% Cycling9</v>
      </c>
      <c r="G737">
        <v>2.4694720000000001</v>
      </c>
      <c r="H737">
        <v>2.4694720000000001</v>
      </c>
      <c r="I737">
        <v>72.438400000000001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1337</v>
      </c>
      <c r="P737" t="s">
        <v>59</v>
      </c>
      <c r="Q737" t="s">
        <v>60</v>
      </c>
    </row>
    <row r="738" spans="1:17" x14ac:dyDescent="0.25">
      <c r="A738" t="s">
        <v>43</v>
      </c>
      <c r="B738" t="s">
        <v>38</v>
      </c>
      <c r="C738" t="s">
        <v>53</v>
      </c>
      <c r="D738" t="s">
        <v>48</v>
      </c>
      <c r="E738">
        <v>9</v>
      </c>
      <c r="F738" t="str">
        <f t="shared" si="11"/>
        <v>Aggregate1-in-10October Monthly System Peak Day30% Cycling9</v>
      </c>
      <c r="G738">
        <v>9.0160429999999998</v>
      </c>
      <c r="H738">
        <v>9.0160420000000006</v>
      </c>
      <c r="I738">
        <v>72.438400000000001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1337</v>
      </c>
      <c r="P738" t="s">
        <v>59</v>
      </c>
      <c r="Q738" t="s">
        <v>60</v>
      </c>
    </row>
    <row r="739" spans="1:17" x14ac:dyDescent="0.25">
      <c r="A739" t="s">
        <v>30</v>
      </c>
      <c r="B739" t="s">
        <v>38</v>
      </c>
      <c r="C739" t="s">
        <v>53</v>
      </c>
      <c r="D739" t="s">
        <v>31</v>
      </c>
      <c r="E739">
        <v>9</v>
      </c>
      <c r="F739" t="str">
        <f t="shared" si="11"/>
        <v>Average Per Ton1-in-10October Monthly System Peak Day50% Cycling9</v>
      </c>
      <c r="G739">
        <v>0.65567699999999995</v>
      </c>
      <c r="H739">
        <v>0.65567699999999995</v>
      </c>
      <c r="I739">
        <v>71.8429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3452</v>
      </c>
      <c r="P739" t="s">
        <v>59</v>
      </c>
      <c r="Q739" t="s">
        <v>60</v>
      </c>
    </row>
    <row r="740" spans="1:17" x14ac:dyDescent="0.25">
      <c r="A740" t="s">
        <v>28</v>
      </c>
      <c r="B740" t="s">
        <v>38</v>
      </c>
      <c r="C740" t="s">
        <v>53</v>
      </c>
      <c r="D740" t="s">
        <v>31</v>
      </c>
      <c r="E740">
        <v>9</v>
      </c>
      <c r="F740" t="str">
        <f t="shared" si="11"/>
        <v>Average Per Premise1-in-10October Monthly System Peak Day50% Cycling9</v>
      </c>
      <c r="G740">
        <v>5.6510740000000004</v>
      </c>
      <c r="H740">
        <v>5.6510740000000004</v>
      </c>
      <c r="I740">
        <v>71.8429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3452</v>
      </c>
      <c r="P740" t="s">
        <v>59</v>
      </c>
      <c r="Q740" t="s">
        <v>60</v>
      </c>
    </row>
    <row r="741" spans="1:17" x14ac:dyDescent="0.25">
      <c r="A741" t="s">
        <v>29</v>
      </c>
      <c r="B741" t="s">
        <v>38</v>
      </c>
      <c r="C741" t="s">
        <v>53</v>
      </c>
      <c r="D741" t="s">
        <v>31</v>
      </c>
      <c r="E741">
        <v>9</v>
      </c>
      <c r="F741" t="str">
        <f t="shared" si="11"/>
        <v>Average Per Device1-in-10October Monthly System Peak Day50% Cycling9</v>
      </c>
      <c r="G741">
        <v>2.5430199999999998</v>
      </c>
      <c r="H741">
        <v>2.5430199999999998</v>
      </c>
      <c r="I741">
        <v>71.8429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3452</v>
      </c>
      <c r="P741" t="s">
        <v>59</v>
      </c>
      <c r="Q741" t="s">
        <v>60</v>
      </c>
    </row>
    <row r="742" spans="1:17" x14ac:dyDescent="0.25">
      <c r="A742" t="s">
        <v>43</v>
      </c>
      <c r="B742" t="s">
        <v>38</v>
      </c>
      <c r="C742" t="s">
        <v>53</v>
      </c>
      <c r="D742" t="s">
        <v>31</v>
      </c>
      <c r="E742">
        <v>9</v>
      </c>
      <c r="F742" t="str">
        <f t="shared" si="11"/>
        <v>Aggregate1-in-10October Monthly System Peak Day50% Cycling9</v>
      </c>
      <c r="G742">
        <v>19.50751</v>
      </c>
      <c r="H742">
        <v>19.50751</v>
      </c>
      <c r="I742">
        <v>71.8429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3452</v>
      </c>
      <c r="P742" t="s">
        <v>59</v>
      </c>
      <c r="Q742" t="s">
        <v>60</v>
      </c>
    </row>
    <row r="743" spans="1:17" x14ac:dyDescent="0.25">
      <c r="A743" t="s">
        <v>30</v>
      </c>
      <c r="B743" t="s">
        <v>38</v>
      </c>
      <c r="C743" t="s">
        <v>53</v>
      </c>
      <c r="D743" t="s">
        <v>26</v>
      </c>
      <c r="E743">
        <v>9</v>
      </c>
      <c r="F743" t="str">
        <f t="shared" si="11"/>
        <v>Average Per Ton1-in-10October Monthly System Peak DayAll9</v>
      </c>
      <c r="G743">
        <v>0.6500726</v>
      </c>
      <c r="H743">
        <v>0.6500726</v>
      </c>
      <c r="I743">
        <v>72.009100000000004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4789</v>
      </c>
      <c r="P743" t="s">
        <v>59</v>
      </c>
      <c r="Q743" t="s">
        <v>60</v>
      </c>
    </row>
    <row r="744" spans="1:17" x14ac:dyDescent="0.25">
      <c r="A744" t="s">
        <v>28</v>
      </c>
      <c r="B744" t="s">
        <v>38</v>
      </c>
      <c r="C744" t="s">
        <v>53</v>
      </c>
      <c r="D744" t="s">
        <v>26</v>
      </c>
      <c r="E744">
        <v>9</v>
      </c>
      <c r="F744" t="str">
        <f t="shared" si="11"/>
        <v>Average Per Premise1-in-10October Monthly System Peak DayAll9</v>
      </c>
      <c r="G744">
        <v>5.9640940000000002</v>
      </c>
      <c r="H744">
        <v>5.9640940000000002</v>
      </c>
      <c r="I744">
        <v>72.009100000000004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4789</v>
      </c>
      <c r="P744" t="s">
        <v>59</v>
      </c>
      <c r="Q744" t="s">
        <v>60</v>
      </c>
    </row>
    <row r="745" spans="1:17" x14ac:dyDescent="0.25">
      <c r="A745" t="s">
        <v>29</v>
      </c>
      <c r="B745" t="s">
        <v>38</v>
      </c>
      <c r="C745" t="s">
        <v>53</v>
      </c>
      <c r="D745" t="s">
        <v>26</v>
      </c>
      <c r="E745">
        <v>9</v>
      </c>
      <c r="F745" t="str">
        <f t="shared" si="11"/>
        <v>Average Per Device1-in-10October Monthly System Peak DayAll9</v>
      </c>
      <c r="G745">
        <v>2.5227029999999999</v>
      </c>
      <c r="H745">
        <v>2.5227029999999999</v>
      </c>
      <c r="I745">
        <v>72.009100000000004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4789</v>
      </c>
      <c r="P745" t="s">
        <v>59</v>
      </c>
      <c r="Q745" t="s">
        <v>60</v>
      </c>
    </row>
    <row r="746" spans="1:17" x14ac:dyDescent="0.25">
      <c r="A746" t="s">
        <v>43</v>
      </c>
      <c r="B746" t="s">
        <v>38</v>
      </c>
      <c r="C746" t="s">
        <v>53</v>
      </c>
      <c r="D746" t="s">
        <v>26</v>
      </c>
      <c r="E746">
        <v>9</v>
      </c>
      <c r="F746" t="str">
        <f t="shared" si="11"/>
        <v>Aggregate1-in-10October Monthly System Peak DayAll9</v>
      </c>
      <c r="G746">
        <v>28.562049999999999</v>
      </c>
      <c r="H746">
        <v>28.562049999999999</v>
      </c>
      <c r="I746">
        <v>72.009100000000004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4789</v>
      </c>
      <c r="P746" t="s">
        <v>59</v>
      </c>
      <c r="Q746" t="s">
        <v>60</v>
      </c>
    </row>
    <row r="747" spans="1:17" x14ac:dyDescent="0.25">
      <c r="A747" t="s">
        <v>30</v>
      </c>
      <c r="B747" t="s">
        <v>38</v>
      </c>
      <c r="C747" t="s">
        <v>54</v>
      </c>
      <c r="D747" t="s">
        <v>48</v>
      </c>
      <c r="E747">
        <v>9</v>
      </c>
      <c r="F747" t="str">
        <f t="shared" si="11"/>
        <v>Average Per Ton1-in-10September Monthly System Peak Day30% Cycling9</v>
      </c>
      <c r="G747">
        <v>0.77612479999999995</v>
      </c>
      <c r="H747">
        <v>0.77612479999999995</v>
      </c>
      <c r="I747">
        <v>80.392600000000002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1337</v>
      </c>
      <c r="P747" t="s">
        <v>59</v>
      </c>
      <c r="Q747" t="s">
        <v>60</v>
      </c>
    </row>
    <row r="748" spans="1:17" x14ac:dyDescent="0.25">
      <c r="A748" t="s">
        <v>28</v>
      </c>
      <c r="B748" t="s">
        <v>38</v>
      </c>
      <c r="C748" t="s">
        <v>54</v>
      </c>
      <c r="D748" t="s">
        <v>48</v>
      </c>
      <c r="E748">
        <v>9</v>
      </c>
      <c r="F748" t="str">
        <f t="shared" si="11"/>
        <v>Average Per Premise1-in-10September Monthly System Peak Day30% Cycling9</v>
      </c>
      <c r="G748">
        <v>8.2343539999999997</v>
      </c>
      <c r="H748">
        <v>8.2343539999999997</v>
      </c>
      <c r="I748">
        <v>80.392600000000002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1337</v>
      </c>
      <c r="P748" t="s">
        <v>59</v>
      </c>
      <c r="Q748" t="s">
        <v>60</v>
      </c>
    </row>
    <row r="749" spans="1:17" x14ac:dyDescent="0.25">
      <c r="A749" t="s">
        <v>29</v>
      </c>
      <c r="B749" t="s">
        <v>38</v>
      </c>
      <c r="C749" t="s">
        <v>54</v>
      </c>
      <c r="D749" t="s">
        <v>48</v>
      </c>
      <c r="E749">
        <v>9</v>
      </c>
      <c r="F749" t="str">
        <f t="shared" si="11"/>
        <v>Average Per Device1-in-10September Monthly System Peak Day30% Cycling9</v>
      </c>
      <c r="G749">
        <v>3.0154290000000001</v>
      </c>
      <c r="H749">
        <v>3.0154290000000001</v>
      </c>
      <c r="I749">
        <v>80.392600000000002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1337</v>
      </c>
      <c r="P749" t="s">
        <v>59</v>
      </c>
      <c r="Q749" t="s">
        <v>60</v>
      </c>
    </row>
    <row r="750" spans="1:17" x14ac:dyDescent="0.25">
      <c r="A750" t="s">
        <v>43</v>
      </c>
      <c r="B750" t="s">
        <v>38</v>
      </c>
      <c r="C750" t="s">
        <v>54</v>
      </c>
      <c r="D750" t="s">
        <v>48</v>
      </c>
      <c r="E750">
        <v>9</v>
      </c>
      <c r="F750" t="str">
        <f t="shared" si="11"/>
        <v>Aggregate1-in-10September Monthly System Peak Day30% Cycling9</v>
      </c>
      <c r="G750">
        <v>11.00933</v>
      </c>
      <c r="H750">
        <v>11.00933</v>
      </c>
      <c r="I750">
        <v>80.392600000000002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1337</v>
      </c>
      <c r="P750" t="s">
        <v>59</v>
      </c>
      <c r="Q750" t="s">
        <v>60</v>
      </c>
    </row>
    <row r="751" spans="1:17" x14ac:dyDescent="0.25">
      <c r="A751" t="s">
        <v>30</v>
      </c>
      <c r="B751" t="s">
        <v>38</v>
      </c>
      <c r="C751" t="s">
        <v>54</v>
      </c>
      <c r="D751" t="s">
        <v>31</v>
      </c>
      <c r="E751">
        <v>9</v>
      </c>
      <c r="F751" t="str">
        <f t="shared" si="11"/>
        <v>Average Per Ton1-in-10September Monthly System Peak Day50% Cycling9</v>
      </c>
      <c r="G751">
        <v>0.71200560000000002</v>
      </c>
      <c r="H751">
        <v>0.71200560000000002</v>
      </c>
      <c r="I751">
        <v>79.453299999999999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3452</v>
      </c>
      <c r="P751" t="s">
        <v>59</v>
      </c>
      <c r="Q751" t="s">
        <v>60</v>
      </c>
    </row>
    <row r="752" spans="1:17" x14ac:dyDescent="0.25">
      <c r="A752" t="s">
        <v>28</v>
      </c>
      <c r="B752" t="s">
        <v>38</v>
      </c>
      <c r="C752" t="s">
        <v>54</v>
      </c>
      <c r="D752" t="s">
        <v>31</v>
      </c>
      <c r="E752">
        <v>9</v>
      </c>
      <c r="F752" t="str">
        <f t="shared" si="11"/>
        <v>Average Per Premise1-in-10September Monthly System Peak Day50% Cycling9</v>
      </c>
      <c r="G752">
        <v>6.136552</v>
      </c>
      <c r="H752">
        <v>6.136552</v>
      </c>
      <c r="I752">
        <v>79.453299999999999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3452</v>
      </c>
      <c r="P752" t="s">
        <v>59</v>
      </c>
      <c r="Q752" t="s">
        <v>60</v>
      </c>
    </row>
    <row r="753" spans="1:17" x14ac:dyDescent="0.25">
      <c r="A753" t="s">
        <v>29</v>
      </c>
      <c r="B753" t="s">
        <v>38</v>
      </c>
      <c r="C753" t="s">
        <v>54</v>
      </c>
      <c r="D753" t="s">
        <v>31</v>
      </c>
      <c r="E753">
        <v>9</v>
      </c>
      <c r="F753" t="str">
        <f t="shared" si="11"/>
        <v>Average Per Device1-in-10September Monthly System Peak Day50% Cycling9</v>
      </c>
      <c r="G753">
        <v>2.7614879999999999</v>
      </c>
      <c r="H753">
        <v>2.7614879999999999</v>
      </c>
      <c r="I753">
        <v>79.453299999999999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3452</v>
      </c>
      <c r="P753" t="s">
        <v>59</v>
      </c>
      <c r="Q753" t="s">
        <v>60</v>
      </c>
    </row>
    <row r="754" spans="1:17" x14ac:dyDescent="0.25">
      <c r="A754" t="s">
        <v>43</v>
      </c>
      <c r="B754" t="s">
        <v>38</v>
      </c>
      <c r="C754" t="s">
        <v>54</v>
      </c>
      <c r="D754" t="s">
        <v>31</v>
      </c>
      <c r="E754">
        <v>9</v>
      </c>
      <c r="F754" t="str">
        <f t="shared" si="11"/>
        <v>Aggregate1-in-10September Monthly System Peak Day50% Cycling9</v>
      </c>
      <c r="G754">
        <v>21.18338</v>
      </c>
      <c r="H754">
        <v>21.18338</v>
      </c>
      <c r="I754">
        <v>79.453299999999999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3452</v>
      </c>
      <c r="P754" t="s">
        <v>59</v>
      </c>
      <c r="Q754" t="s">
        <v>60</v>
      </c>
    </row>
    <row r="755" spans="1:17" x14ac:dyDescent="0.25">
      <c r="A755" t="s">
        <v>30</v>
      </c>
      <c r="B755" t="s">
        <v>38</v>
      </c>
      <c r="C755" t="s">
        <v>54</v>
      </c>
      <c r="D755" t="s">
        <v>26</v>
      </c>
      <c r="E755">
        <v>9</v>
      </c>
      <c r="F755" t="str">
        <f t="shared" si="11"/>
        <v>Average Per Ton1-in-10September Monthly System Peak DayAll9</v>
      </c>
      <c r="G755">
        <v>0.72990759999999999</v>
      </c>
      <c r="H755">
        <v>0.72990770000000005</v>
      </c>
      <c r="I755">
        <v>79.715500000000006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4789</v>
      </c>
      <c r="P755" t="s">
        <v>59</v>
      </c>
      <c r="Q755" t="s">
        <v>60</v>
      </c>
    </row>
    <row r="756" spans="1:17" x14ac:dyDescent="0.25">
      <c r="A756" t="s">
        <v>28</v>
      </c>
      <c r="B756" t="s">
        <v>38</v>
      </c>
      <c r="C756" t="s">
        <v>54</v>
      </c>
      <c r="D756" t="s">
        <v>26</v>
      </c>
      <c r="E756">
        <v>9</v>
      </c>
      <c r="F756" t="str">
        <f t="shared" si="11"/>
        <v>Average Per Premise1-in-10September Monthly System Peak DayAll9</v>
      </c>
      <c r="G756">
        <v>6.6965409999999999</v>
      </c>
      <c r="H756">
        <v>6.6965409999999999</v>
      </c>
      <c r="I756">
        <v>79.715500000000006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4789</v>
      </c>
      <c r="P756" t="s">
        <v>59</v>
      </c>
      <c r="Q756" t="s">
        <v>60</v>
      </c>
    </row>
    <row r="757" spans="1:17" x14ac:dyDescent="0.25">
      <c r="A757" t="s">
        <v>29</v>
      </c>
      <c r="B757" t="s">
        <v>38</v>
      </c>
      <c r="C757" t="s">
        <v>54</v>
      </c>
      <c r="D757" t="s">
        <v>26</v>
      </c>
      <c r="E757">
        <v>9</v>
      </c>
      <c r="F757" t="str">
        <f t="shared" si="11"/>
        <v>Average Per Device1-in-10September Monthly System Peak DayAll9</v>
      </c>
      <c r="G757">
        <v>2.8325149999999999</v>
      </c>
      <c r="H757">
        <v>2.8325149999999999</v>
      </c>
      <c r="I757">
        <v>79.715500000000006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4789</v>
      </c>
      <c r="P757" t="s">
        <v>59</v>
      </c>
      <c r="Q757" t="s">
        <v>60</v>
      </c>
    </row>
    <row r="758" spans="1:17" x14ac:dyDescent="0.25">
      <c r="A758" t="s">
        <v>43</v>
      </c>
      <c r="B758" t="s">
        <v>38</v>
      </c>
      <c r="C758" t="s">
        <v>54</v>
      </c>
      <c r="D758" t="s">
        <v>26</v>
      </c>
      <c r="E758">
        <v>9</v>
      </c>
      <c r="F758" t="str">
        <f t="shared" si="11"/>
        <v>Aggregate1-in-10September Monthly System Peak DayAll9</v>
      </c>
      <c r="G758">
        <v>32.06973</v>
      </c>
      <c r="H758">
        <v>32.069740000000003</v>
      </c>
      <c r="I758">
        <v>79.715500000000006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4789</v>
      </c>
      <c r="P758" t="s">
        <v>59</v>
      </c>
      <c r="Q758" t="s">
        <v>60</v>
      </c>
    </row>
    <row r="759" spans="1:17" x14ac:dyDescent="0.25">
      <c r="A759" t="s">
        <v>30</v>
      </c>
      <c r="B759" t="s">
        <v>38</v>
      </c>
      <c r="C759" t="s">
        <v>49</v>
      </c>
      <c r="D759" t="s">
        <v>48</v>
      </c>
      <c r="E759">
        <v>10</v>
      </c>
      <c r="F759" t="str">
        <f t="shared" si="11"/>
        <v>Average Per Ton1-in-10August Monthly System Peak Day30% Cycling10</v>
      </c>
      <c r="G759">
        <v>0.84483149999999996</v>
      </c>
      <c r="H759">
        <v>0.84483140000000001</v>
      </c>
      <c r="I759">
        <v>78.837400000000002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1337</v>
      </c>
      <c r="P759" t="s">
        <v>59</v>
      </c>
      <c r="Q759" t="s">
        <v>60</v>
      </c>
    </row>
    <row r="760" spans="1:17" x14ac:dyDescent="0.25">
      <c r="A760" t="s">
        <v>28</v>
      </c>
      <c r="B760" t="s">
        <v>38</v>
      </c>
      <c r="C760" t="s">
        <v>49</v>
      </c>
      <c r="D760" t="s">
        <v>48</v>
      </c>
      <c r="E760">
        <v>10</v>
      </c>
      <c r="F760" t="str">
        <f t="shared" si="11"/>
        <v>Average Per Premise1-in-10August Monthly System Peak Day30% Cycling10</v>
      </c>
      <c r="G760">
        <v>8.9633020000000005</v>
      </c>
      <c r="H760">
        <v>8.9633020000000005</v>
      </c>
      <c r="I760">
        <v>78.837400000000002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1337</v>
      </c>
      <c r="P760" t="s">
        <v>59</v>
      </c>
      <c r="Q760" t="s">
        <v>60</v>
      </c>
    </row>
    <row r="761" spans="1:17" x14ac:dyDescent="0.25">
      <c r="A761" t="s">
        <v>29</v>
      </c>
      <c r="B761" t="s">
        <v>38</v>
      </c>
      <c r="C761" t="s">
        <v>49</v>
      </c>
      <c r="D761" t="s">
        <v>48</v>
      </c>
      <c r="E761">
        <v>10</v>
      </c>
      <c r="F761" t="str">
        <f t="shared" si="11"/>
        <v>Average Per Device1-in-10August Monthly System Peak Day30% Cycling10</v>
      </c>
      <c r="G761">
        <v>3.2823699999999998</v>
      </c>
      <c r="H761">
        <v>3.2823699999999998</v>
      </c>
      <c r="I761">
        <v>78.837400000000002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1337</v>
      </c>
      <c r="P761" t="s">
        <v>59</v>
      </c>
      <c r="Q761" t="s">
        <v>60</v>
      </c>
    </row>
    <row r="762" spans="1:17" x14ac:dyDescent="0.25">
      <c r="A762" t="s">
        <v>43</v>
      </c>
      <c r="B762" t="s">
        <v>38</v>
      </c>
      <c r="C762" t="s">
        <v>49</v>
      </c>
      <c r="D762" t="s">
        <v>48</v>
      </c>
      <c r="E762">
        <v>10</v>
      </c>
      <c r="F762" t="str">
        <f t="shared" si="11"/>
        <v>Aggregate1-in-10August Monthly System Peak Day30% Cycling10</v>
      </c>
      <c r="G762">
        <v>11.983930000000001</v>
      </c>
      <c r="H762">
        <v>11.983930000000001</v>
      </c>
      <c r="I762">
        <v>78.837400000000002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1337</v>
      </c>
      <c r="P762" t="s">
        <v>59</v>
      </c>
      <c r="Q762" t="s">
        <v>60</v>
      </c>
    </row>
    <row r="763" spans="1:17" x14ac:dyDescent="0.25">
      <c r="A763" t="s">
        <v>30</v>
      </c>
      <c r="B763" t="s">
        <v>38</v>
      </c>
      <c r="C763" t="s">
        <v>49</v>
      </c>
      <c r="D763" t="s">
        <v>31</v>
      </c>
      <c r="E763">
        <v>10</v>
      </c>
      <c r="F763" t="str">
        <f t="shared" si="11"/>
        <v>Average Per Ton1-in-10August Monthly System Peak Day50% Cycling10</v>
      </c>
      <c r="G763">
        <v>0.82332510000000003</v>
      </c>
      <c r="H763">
        <v>0.82332510000000003</v>
      </c>
      <c r="I763">
        <v>78.208699999999993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3452</v>
      </c>
      <c r="P763" t="s">
        <v>59</v>
      </c>
      <c r="Q763" t="s">
        <v>60</v>
      </c>
    </row>
    <row r="764" spans="1:17" x14ac:dyDescent="0.25">
      <c r="A764" t="s">
        <v>28</v>
      </c>
      <c r="B764" t="s">
        <v>38</v>
      </c>
      <c r="C764" t="s">
        <v>49</v>
      </c>
      <c r="D764" t="s">
        <v>31</v>
      </c>
      <c r="E764">
        <v>10</v>
      </c>
      <c r="F764" t="str">
        <f t="shared" si="11"/>
        <v>Average Per Premise1-in-10August Monthly System Peak Day50% Cycling10</v>
      </c>
      <c r="G764">
        <v>7.09598</v>
      </c>
      <c r="H764">
        <v>7.09598</v>
      </c>
      <c r="I764">
        <v>78.208699999999993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3452</v>
      </c>
      <c r="P764" t="s">
        <v>59</v>
      </c>
      <c r="Q764" t="s">
        <v>60</v>
      </c>
    </row>
    <row r="765" spans="1:17" x14ac:dyDescent="0.25">
      <c r="A765" t="s">
        <v>29</v>
      </c>
      <c r="B765" t="s">
        <v>38</v>
      </c>
      <c r="C765" t="s">
        <v>49</v>
      </c>
      <c r="D765" t="s">
        <v>31</v>
      </c>
      <c r="E765">
        <v>10</v>
      </c>
      <c r="F765" t="str">
        <f t="shared" si="11"/>
        <v>Average Per Device1-in-10August Monthly System Peak Day50% Cycling10</v>
      </c>
      <c r="G765">
        <v>3.1932369999999999</v>
      </c>
      <c r="H765">
        <v>3.1932369999999999</v>
      </c>
      <c r="I765">
        <v>78.208699999999993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3452</v>
      </c>
      <c r="P765" t="s">
        <v>59</v>
      </c>
      <c r="Q765" t="s">
        <v>60</v>
      </c>
    </row>
    <row r="766" spans="1:17" x14ac:dyDescent="0.25">
      <c r="A766" t="s">
        <v>43</v>
      </c>
      <c r="B766" t="s">
        <v>38</v>
      </c>
      <c r="C766" t="s">
        <v>49</v>
      </c>
      <c r="D766" t="s">
        <v>31</v>
      </c>
      <c r="E766">
        <v>10</v>
      </c>
      <c r="F766" t="str">
        <f t="shared" si="11"/>
        <v>Aggregate1-in-10August Monthly System Peak Day50% Cycling10</v>
      </c>
      <c r="G766">
        <v>24.49532</v>
      </c>
      <c r="H766">
        <v>24.49532</v>
      </c>
      <c r="I766">
        <v>78.208699999999993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3452</v>
      </c>
      <c r="P766" t="s">
        <v>59</v>
      </c>
      <c r="Q766" t="s">
        <v>60</v>
      </c>
    </row>
    <row r="767" spans="1:17" x14ac:dyDescent="0.25">
      <c r="A767" t="s">
        <v>30</v>
      </c>
      <c r="B767" t="s">
        <v>38</v>
      </c>
      <c r="C767" t="s">
        <v>49</v>
      </c>
      <c r="D767" t="s">
        <v>26</v>
      </c>
      <c r="E767">
        <v>10</v>
      </c>
      <c r="F767" t="str">
        <f t="shared" si="11"/>
        <v>Average Per Ton1-in-10August Monthly System Peak DayAll10</v>
      </c>
      <c r="G767">
        <v>0.82932969999999995</v>
      </c>
      <c r="H767">
        <v>0.82932969999999995</v>
      </c>
      <c r="I767">
        <v>78.384299999999996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4789</v>
      </c>
      <c r="P767" t="s">
        <v>59</v>
      </c>
      <c r="Q767" t="s">
        <v>60</v>
      </c>
    </row>
    <row r="768" spans="1:17" x14ac:dyDescent="0.25">
      <c r="A768" t="s">
        <v>28</v>
      </c>
      <c r="B768" t="s">
        <v>38</v>
      </c>
      <c r="C768" t="s">
        <v>49</v>
      </c>
      <c r="D768" t="s">
        <v>26</v>
      </c>
      <c r="E768">
        <v>10</v>
      </c>
      <c r="F768" t="str">
        <f t="shared" si="11"/>
        <v>Average Per Premise1-in-10August Monthly System Peak DayAll10</v>
      </c>
      <c r="G768">
        <v>7.608689</v>
      </c>
      <c r="H768">
        <v>7.608689</v>
      </c>
      <c r="I768">
        <v>78.384299999999996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4789</v>
      </c>
      <c r="P768" t="s">
        <v>59</v>
      </c>
      <c r="Q768" t="s">
        <v>60</v>
      </c>
    </row>
    <row r="769" spans="1:17" x14ac:dyDescent="0.25">
      <c r="A769" t="s">
        <v>29</v>
      </c>
      <c r="B769" t="s">
        <v>38</v>
      </c>
      <c r="C769" t="s">
        <v>49</v>
      </c>
      <c r="D769" t="s">
        <v>26</v>
      </c>
      <c r="E769">
        <v>10</v>
      </c>
      <c r="F769" t="str">
        <f t="shared" si="11"/>
        <v>Average Per Device1-in-10August Monthly System Peak DayAll10</v>
      </c>
      <c r="G769">
        <v>3.218337</v>
      </c>
      <c r="H769">
        <v>3.218337</v>
      </c>
      <c r="I769">
        <v>78.384299999999996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4789</v>
      </c>
      <c r="P769" t="s">
        <v>59</v>
      </c>
      <c r="Q769" t="s">
        <v>60</v>
      </c>
    </row>
    <row r="770" spans="1:17" x14ac:dyDescent="0.25">
      <c r="A770" t="s">
        <v>43</v>
      </c>
      <c r="B770" t="s">
        <v>38</v>
      </c>
      <c r="C770" t="s">
        <v>49</v>
      </c>
      <c r="D770" t="s">
        <v>26</v>
      </c>
      <c r="E770">
        <v>10</v>
      </c>
      <c r="F770" t="str">
        <f t="shared" si="11"/>
        <v>Aggregate1-in-10August Monthly System Peak DayAll10</v>
      </c>
      <c r="G770">
        <v>36.438009999999998</v>
      </c>
      <c r="H770">
        <v>36.438009999999998</v>
      </c>
      <c r="I770">
        <v>78.384299999999996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4789</v>
      </c>
      <c r="P770" t="s">
        <v>59</v>
      </c>
      <c r="Q770" t="s">
        <v>60</v>
      </c>
    </row>
    <row r="771" spans="1:17" x14ac:dyDescent="0.25">
      <c r="A771" t="s">
        <v>30</v>
      </c>
      <c r="B771" t="s">
        <v>38</v>
      </c>
      <c r="C771" t="s">
        <v>37</v>
      </c>
      <c r="D771" t="s">
        <v>48</v>
      </c>
      <c r="E771">
        <v>10</v>
      </c>
      <c r="F771" t="str">
        <f t="shared" ref="F771:F834" si="12">CONCATENATE(A771,B771,C771,D771,E771)</f>
        <v>Average Per Ton1-in-10August Typical Event Day30% Cycling10</v>
      </c>
      <c r="G771">
        <v>0.83070600000000006</v>
      </c>
      <c r="H771">
        <v>0.83070600000000006</v>
      </c>
      <c r="I771">
        <v>78.894999999999996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1337</v>
      </c>
      <c r="P771" t="s">
        <v>59</v>
      </c>
      <c r="Q771" t="s">
        <v>60</v>
      </c>
    </row>
    <row r="772" spans="1:17" x14ac:dyDescent="0.25">
      <c r="A772" t="s">
        <v>28</v>
      </c>
      <c r="B772" t="s">
        <v>38</v>
      </c>
      <c r="C772" t="s">
        <v>37</v>
      </c>
      <c r="D772" t="s">
        <v>48</v>
      </c>
      <c r="E772">
        <v>10</v>
      </c>
      <c r="F772" t="str">
        <f t="shared" si="12"/>
        <v>Average Per Premise1-in-10August Typical Event Day30% Cycling10</v>
      </c>
      <c r="G772">
        <v>8.8134370000000004</v>
      </c>
      <c r="H772">
        <v>8.8134370000000004</v>
      </c>
      <c r="I772">
        <v>78.894999999999996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1337</v>
      </c>
      <c r="P772" t="s">
        <v>59</v>
      </c>
      <c r="Q772" t="s">
        <v>60</v>
      </c>
    </row>
    <row r="773" spans="1:17" x14ac:dyDescent="0.25">
      <c r="A773" t="s">
        <v>29</v>
      </c>
      <c r="B773" t="s">
        <v>38</v>
      </c>
      <c r="C773" t="s">
        <v>37</v>
      </c>
      <c r="D773" t="s">
        <v>48</v>
      </c>
      <c r="E773">
        <v>10</v>
      </c>
      <c r="F773" t="str">
        <f t="shared" si="12"/>
        <v>Average Per Device1-in-10August Typical Event Day30% Cycling10</v>
      </c>
      <c r="G773">
        <v>3.22749</v>
      </c>
      <c r="H773">
        <v>3.22749</v>
      </c>
      <c r="I773">
        <v>78.894999999999996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1337</v>
      </c>
      <c r="P773" t="s">
        <v>59</v>
      </c>
      <c r="Q773" t="s">
        <v>60</v>
      </c>
    </row>
    <row r="774" spans="1:17" x14ac:dyDescent="0.25">
      <c r="A774" t="s">
        <v>43</v>
      </c>
      <c r="B774" t="s">
        <v>38</v>
      </c>
      <c r="C774" t="s">
        <v>37</v>
      </c>
      <c r="D774" t="s">
        <v>48</v>
      </c>
      <c r="E774">
        <v>10</v>
      </c>
      <c r="F774" t="str">
        <f t="shared" si="12"/>
        <v>Aggregate1-in-10August Typical Event Day30% Cycling10</v>
      </c>
      <c r="G774">
        <v>11.783569999999999</v>
      </c>
      <c r="H774">
        <v>11.783569999999999</v>
      </c>
      <c r="I774">
        <v>78.894999999999996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1337</v>
      </c>
      <c r="P774" t="s">
        <v>59</v>
      </c>
      <c r="Q774" t="s">
        <v>60</v>
      </c>
    </row>
    <row r="775" spans="1:17" x14ac:dyDescent="0.25">
      <c r="A775" t="s">
        <v>30</v>
      </c>
      <c r="B775" t="s">
        <v>38</v>
      </c>
      <c r="C775" t="s">
        <v>37</v>
      </c>
      <c r="D775" t="s">
        <v>31</v>
      </c>
      <c r="E775">
        <v>10</v>
      </c>
      <c r="F775" t="str">
        <f t="shared" si="12"/>
        <v>Average Per Ton1-in-10August Typical Event Day50% Cycling10</v>
      </c>
      <c r="G775">
        <v>0.8170539</v>
      </c>
      <c r="H775">
        <v>0.8170539</v>
      </c>
      <c r="I775">
        <v>78.203100000000006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3452</v>
      </c>
      <c r="P775" t="s">
        <v>59</v>
      </c>
      <c r="Q775" t="s">
        <v>60</v>
      </c>
    </row>
    <row r="776" spans="1:17" x14ac:dyDescent="0.25">
      <c r="A776" t="s">
        <v>28</v>
      </c>
      <c r="B776" t="s">
        <v>38</v>
      </c>
      <c r="C776" t="s">
        <v>37</v>
      </c>
      <c r="D776" t="s">
        <v>31</v>
      </c>
      <c r="E776">
        <v>10</v>
      </c>
      <c r="F776" t="str">
        <f t="shared" si="12"/>
        <v>Average Per Premise1-in-10August Typical Event Day50% Cycling10</v>
      </c>
      <c r="G776">
        <v>7.0419299999999998</v>
      </c>
      <c r="H776">
        <v>7.0419299999999998</v>
      </c>
      <c r="I776">
        <v>78.203100000000006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3452</v>
      </c>
      <c r="P776" t="s">
        <v>59</v>
      </c>
      <c r="Q776" t="s">
        <v>60</v>
      </c>
    </row>
    <row r="777" spans="1:17" x14ac:dyDescent="0.25">
      <c r="A777" t="s">
        <v>29</v>
      </c>
      <c r="B777" t="s">
        <v>38</v>
      </c>
      <c r="C777" t="s">
        <v>37</v>
      </c>
      <c r="D777" t="s">
        <v>31</v>
      </c>
      <c r="E777">
        <v>10</v>
      </c>
      <c r="F777" t="str">
        <f t="shared" si="12"/>
        <v>Average Per Device1-in-10August Typical Event Day50% Cycling10</v>
      </c>
      <c r="G777">
        <v>3.168914</v>
      </c>
      <c r="H777">
        <v>3.168914</v>
      </c>
      <c r="I777">
        <v>78.203100000000006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3452</v>
      </c>
      <c r="P777" t="s">
        <v>59</v>
      </c>
      <c r="Q777" t="s">
        <v>60</v>
      </c>
    </row>
    <row r="778" spans="1:17" x14ac:dyDescent="0.25">
      <c r="A778" t="s">
        <v>43</v>
      </c>
      <c r="B778" t="s">
        <v>38</v>
      </c>
      <c r="C778" t="s">
        <v>37</v>
      </c>
      <c r="D778" t="s">
        <v>31</v>
      </c>
      <c r="E778">
        <v>10</v>
      </c>
      <c r="F778" t="str">
        <f t="shared" si="12"/>
        <v>Aggregate1-in-10August Typical Event Day50% Cycling10</v>
      </c>
      <c r="G778">
        <v>24.30874</v>
      </c>
      <c r="H778">
        <v>24.30874</v>
      </c>
      <c r="I778">
        <v>78.203100000000006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3452</v>
      </c>
      <c r="P778" t="s">
        <v>59</v>
      </c>
      <c r="Q778" t="s">
        <v>60</v>
      </c>
    </row>
    <row r="779" spans="1:17" x14ac:dyDescent="0.25">
      <c r="A779" t="s">
        <v>30</v>
      </c>
      <c r="B779" t="s">
        <v>38</v>
      </c>
      <c r="C779" t="s">
        <v>37</v>
      </c>
      <c r="D779" t="s">
        <v>26</v>
      </c>
      <c r="E779">
        <v>10</v>
      </c>
      <c r="F779" t="str">
        <f t="shared" si="12"/>
        <v>Average Per Ton1-in-10August Typical Event DayAll10</v>
      </c>
      <c r="G779">
        <v>0.82086550000000003</v>
      </c>
      <c r="H779">
        <v>0.82086550000000003</v>
      </c>
      <c r="I779">
        <v>78.396299999999997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4789</v>
      </c>
      <c r="P779" t="s">
        <v>59</v>
      </c>
      <c r="Q779" t="s">
        <v>60</v>
      </c>
    </row>
    <row r="780" spans="1:17" x14ac:dyDescent="0.25">
      <c r="A780" t="s">
        <v>28</v>
      </c>
      <c r="B780" t="s">
        <v>38</v>
      </c>
      <c r="C780" t="s">
        <v>37</v>
      </c>
      <c r="D780" t="s">
        <v>26</v>
      </c>
      <c r="E780">
        <v>10</v>
      </c>
      <c r="F780" t="str">
        <f t="shared" si="12"/>
        <v>Average Per Premise1-in-10August Typical Event DayAll10</v>
      </c>
      <c r="G780">
        <v>7.531034</v>
      </c>
      <c r="H780">
        <v>7.5310350000000001</v>
      </c>
      <c r="I780">
        <v>78.396299999999997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4789</v>
      </c>
      <c r="P780" t="s">
        <v>59</v>
      </c>
      <c r="Q780" t="s">
        <v>60</v>
      </c>
    </row>
    <row r="781" spans="1:17" x14ac:dyDescent="0.25">
      <c r="A781" t="s">
        <v>29</v>
      </c>
      <c r="B781" t="s">
        <v>38</v>
      </c>
      <c r="C781" t="s">
        <v>37</v>
      </c>
      <c r="D781" t="s">
        <v>26</v>
      </c>
      <c r="E781">
        <v>10</v>
      </c>
      <c r="F781" t="str">
        <f t="shared" si="12"/>
        <v>Average Per Device1-in-10August Typical Event DayAll10</v>
      </c>
      <c r="G781">
        <v>3.1854900000000002</v>
      </c>
      <c r="H781">
        <v>3.1854909999999999</v>
      </c>
      <c r="I781">
        <v>78.396299999999997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4789</v>
      </c>
      <c r="P781" t="s">
        <v>59</v>
      </c>
      <c r="Q781" t="s">
        <v>60</v>
      </c>
    </row>
    <row r="782" spans="1:17" x14ac:dyDescent="0.25">
      <c r="A782" t="s">
        <v>43</v>
      </c>
      <c r="B782" t="s">
        <v>38</v>
      </c>
      <c r="C782" t="s">
        <v>37</v>
      </c>
      <c r="D782" t="s">
        <v>26</v>
      </c>
      <c r="E782">
        <v>10</v>
      </c>
      <c r="F782" t="str">
        <f t="shared" si="12"/>
        <v>Aggregate1-in-10August Typical Event DayAll10</v>
      </c>
      <c r="G782">
        <v>36.066119999999998</v>
      </c>
      <c r="H782">
        <v>36.066119999999998</v>
      </c>
      <c r="I782">
        <v>78.396299999999997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4789</v>
      </c>
      <c r="P782" t="s">
        <v>59</v>
      </c>
      <c r="Q782" t="s">
        <v>60</v>
      </c>
    </row>
    <row r="783" spans="1:17" x14ac:dyDescent="0.25">
      <c r="A783" t="s">
        <v>30</v>
      </c>
      <c r="B783" t="s">
        <v>38</v>
      </c>
      <c r="C783" t="s">
        <v>50</v>
      </c>
      <c r="D783" t="s">
        <v>48</v>
      </c>
      <c r="E783">
        <v>10</v>
      </c>
      <c r="F783" t="str">
        <f t="shared" si="12"/>
        <v>Average Per Ton1-in-10July Monthly System Peak Day30% Cycling10</v>
      </c>
      <c r="G783">
        <v>0.7652755</v>
      </c>
      <c r="H783">
        <v>0.7652755</v>
      </c>
      <c r="I783">
        <v>75.558899999999994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1337</v>
      </c>
      <c r="P783" t="s">
        <v>59</v>
      </c>
      <c r="Q783" t="s">
        <v>60</v>
      </c>
    </row>
    <row r="784" spans="1:17" x14ac:dyDescent="0.25">
      <c r="A784" t="s">
        <v>28</v>
      </c>
      <c r="B784" t="s">
        <v>38</v>
      </c>
      <c r="C784" t="s">
        <v>50</v>
      </c>
      <c r="D784" t="s">
        <v>48</v>
      </c>
      <c r="E784">
        <v>10</v>
      </c>
      <c r="F784" t="str">
        <f t="shared" si="12"/>
        <v>Average Per Premise1-in-10July Monthly System Peak Day30% Cycling10</v>
      </c>
      <c r="G784">
        <v>8.1192480000000007</v>
      </c>
      <c r="H784">
        <v>8.1192480000000007</v>
      </c>
      <c r="I784">
        <v>75.558899999999994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1337</v>
      </c>
      <c r="P784" t="s">
        <v>59</v>
      </c>
      <c r="Q784" t="s">
        <v>60</v>
      </c>
    </row>
    <row r="785" spans="1:17" x14ac:dyDescent="0.25">
      <c r="A785" t="s">
        <v>29</v>
      </c>
      <c r="B785" t="s">
        <v>38</v>
      </c>
      <c r="C785" t="s">
        <v>50</v>
      </c>
      <c r="D785" t="s">
        <v>48</v>
      </c>
      <c r="E785">
        <v>10</v>
      </c>
      <c r="F785" t="str">
        <f t="shared" si="12"/>
        <v>Average Per Device1-in-10July Monthly System Peak Day30% Cycling10</v>
      </c>
      <c r="G785">
        <v>2.9732769999999999</v>
      </c>
      <c r="H785">
        <v>2.9732769999999999</v>
      </c>
      <c r="I785">
        <v>75.558899999999994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1337</v>
      </c>
      <c r="P785" t="s">
        <v>59</v>
      </c>
      <c r="Q785" t="s">
        <v>60</v>
      </c>
    </row>
    <row r="786" spans="1:17" x14ac:dyDescent="0.25">
      <c r="A786" t="s">
        <v>43</v>
      </c>
      <c r="B786" t="s">
        <v>38</v>
      </c>
      <c r="C786" t="s">
        <v>50</v>
      </c>
      <c r="D786" t="s">
        <v>48</v>
      </c>
      <c r="E786">
        <v>10</v>
      </c>
      <c r="F786" t="str">
        <f t="shared" si="12"/>
        <v>Aggregate1-in-10July Monthly System Peak Day30% Cycling10</v>
      </c>
      <c r="G786">
        <v>10.85543</v>
      </c>
      <c r="H786">
        <v>10.85543</v>
      </c>
      <c r="I786">
        <v>75.558899999999994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1337</v>
      </c>
      <c r="P786" t="s">
        <v>59</v>
      </c>
      <c r="Q786" t="s">
        <v>60</v>
      </c>
    </row>
    <row r="787" spans="1:17" x14ac:dyDescent="0.25">
      <c r="A787" t="s">
        <v>30</v>
      </c>
      <c r="B787" t="s">
        <v>38</v>
      </c>
      <c r="C787" t="s">
        <v>50</v>
      </c>
      <c r="D787" t="s">
        <v>31</v>
      </c>
      <c r="E787">
        <v>10</v>
      </c>
      <c r="F787" t="str">
        <f t="shared" si="12"/>
        <v>Average Per Ton1-in-10July Monthly System Peak Day50% Cycling10</v>
      </c>
      <c r="G787">
        <v>0.79055609999999998</v>
      </c>
      <c r="H787">
        <v>0.79055609999999998</v>
      </c>
      <c r="I787">
        <v>74.9208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3452</v>
      </c>
      <c r="P787" t="s">
        <v>59</v>
      </c>
      <c r="Q787" t="s">
        <v>60</v>
      </c>
    </row>
    <row r="788" spans="1:17" x14ac:dyDescent="0.25">
      <c r="A788" t="s">
        <v>28</v>
      </c>
      <c r="B788" t="s">
        <v>38</v>
      </c>
      <c r="C788" t="s">
        <v>50</v>
      </c>
      <c r="D788" t="s">
        <v>31</v>
      </c>
      <c r="E788">
        <v>10</v>
      </c>
      <c r="F788" t="str">
        <f t="shared" si="12"/>
        <v>Average Per Premise1-in-10July Monthly System Peak Day50% Cycling10</v>
      </c>
      <c r="G788">
        <v>6.813555</v>
      </c>
      <c r="H788">
        <v>6.813555</v>
      </c>
      <c r="I788">
        <v>74.9208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3452</v>
      </c>
      <c r="P788" t="s">
        <v>59</v>
      </c>
      <c r="Q788" t="s">
        <v>60</v>
      </c>
    </row>
    <row r="789" spans="1:17" x14ac:dyDescent="0.25">
      <c r="A789" t="s">
        <v>29</v>
      </c>
      <c r="B789" t="s">
        <v>38</v>
      </c>
      <c r="C789" t="s">
        <v>50</v>
      </c>
      <c r="D789" t="s">
        <v>31</v>
      </c>
      <c r="E789">
        <v>10</v>
      </c>
      <c r="F789" t="str">
        <f t="shared" si="12"/>
        <v>Average Per Device1-in-10July Monthly System Peak Day50% Cycling10</v>
      </c>
      <c r="G789">
        <v>3.066144</v>
      </c>
      <c r="H789">
        <v>3.066144</v>
      </c>
      <c r="I789">
        <v>74.9208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3452</v>
      </c>
      <c r="P789" t="s">
        <v>59</v>
      </c>
      <c r="Q789" t="s">
        <v>60</v>
      </c>
    </row>
    <row r="790" spans="1:17" x14ac:dyDescent="0.25">
      <c r="A790" t="s">
        <v>43</v>
      </c>
      <c r="B790" t="s">
        <v>38</v>
      </c>
      <c r="C790" t="s">
        <v>50</v>
      </c>
      <c r="D790" t="s">
        <v>31</v>
      </c>
      <c r="E790">
        <v>10</v>
      </c>
      <c r="F790" t="str">
        <f t="shared" si="12"/>
        <v>Aggregate1-in-10July Monthly System Peak Day50% Cycling10</v>
      </c>
      <c r="G790">
        <v>23.520389999999999</v>
      </c>
      <c r="H790">
        <v>23.520389999999999</v>
      </c>
      <c r="I790">
        <v>74.9208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3452</v>
      </c>
      <c r="P790" t="s">
        <v>59</v>
      </c>
      <c r="Q790" t="s">
        <v>60</v>
      </c>
    </row>
    <row r="791" spans="1:17" x14ac:dyDescent="0.25">
      <c r="A791" t="s">
        <v>30</v>
      </c>
      <c r="B791" t="s">
        <v>38</v>
      </c>
      <c r="C791" t="s">
        <v>50</v>
      </c>
      <c r="D791" t="s">
        <v>26</v>
      </c>
      <c r="E791">
        <v>10</v>
      </c>
      <c r="F791" t="str">
        <f t="shared" si="12"/>
        <v>Average Per Ton1-in-10July Monthly System Peak DayAll10</v>
      </c>
      <c r="G791">
        <v>0.78349780000000002</v>
      </c>
      <c r="H791">
        <v>0.78349780000000002</v>
      </c>
      <c r="I791">
        <v>75.0989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4789</v>
      </c>
      <c r="P791" t="s">
        <v>59</v>
      </c>
      <c r="Q791" t="s">
        <v>60</v>
      </c>
    </row>
    <row r="792" spans="1:17" x14ac:dyDescent="0.25">
      <c r="A792" t="s">
        <v>28</v>
      </c>
      <c r="B792" t="s">
        <v>38</v>
      </c>
      <c r="C792" t="s">
        <v>50</v>
      </c>
      <c r="D792" t="s">
        <v>26</v>
      </c>
      <c r="E792">
        <v>10</v>
      </c>
      <c r="F792" t="str">
        <f t="shared" si="12"/>
        <v>Average Per Premise1-in-10July Monthly System Peak DayAll10</v>
      </c>
      <c r="G792">
        <v>7.1882039999999998</v>
      </c>
      <c r="H792">
        <v>7.1882039999999998</v>
      </c>
      <c r="I792">
        <v>75.0989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4789</v>
      </c>
      <c r="P792" t="s">
        <v>59</v>
      </c>
      <c r="Q792" t="s">
        <v>60</v>
      </c>
    </row>
    <row r="793" spans="1:17" x14ac:dyDescent="0.25">
      <c r="A793" t="s">
        <v>29</v>
      </c>
      <c r="B793" t="s">
        <v>38</v>
      </c>
      <c r="C793" t="s">
        <v>50</v>
      </c>
      <c r="D793" t="s">
        <v>26</v>
      </c>
      <c r="E793">
        <v>10</v>
      </c>
      <c r="F793" t="str">
        <f t="shared" si="12"/>
        <v>Average Per Device1-in-10July Monthly System Peak DayAll10</v>
      </c>
      <c r="G793">
        <v>3.0404789999999999</v>
      </c>
      <c r="H793">
        <v>3.0404789999999999</v>
      </c>
      <c r="I793">
        <v>75.0989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4789</v>
      </c>
      <c r="P793" t="s">
        <v>59</v>
      </c>
      <c r="Q793" t="s">
        <v>60</v>
      </c>
    </row>
    <row r="794" spans="1:17" x14ac:dyDescent="0.25">
      <c r="A794" t="s">
        <v>43</v>
      </c>
      <c r="B794" t="s">
        <v>38</v>
      </c>
      <c r="C794" t="s">
        <v>50</v>
      </c>
      <c r="D794" t="s">
        <v>26</v>
      </c>
      <c r="E794">
        <v>10</v>
      </c>
      <c r="F794" t="str">
        <f t="shared" si="12"/>
        <v>Aggregate1-in-10July Monthly System Peak DayAll10</v>
      </c>
      <c r="G794">
        <v>34.424309999999998</v>
      </c>
      <c r="H794">
        <v>34.424309999999998</v>
      </c>
      <c r="I794">
        <v>75.0989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4789</v>
      </c>
      <c r="P794" t="s">
        <v>59</v>
      </c>
      <c r="Q794" t="s">
        <v>60</v>
      </c>
    </row>
    <row r="795" spans="1:17" x14ac:dyDescent="0.25">
      <c r="A795" t="s">
        <v>30</v>
      </c>
      <c r="B795" t="s">
        <v>38</v>
      </c>
      <c r="C795" t="s">
        <v>51</v>
      </c>
      <c r="D795" t="s">
        <v>48</v>
      </c>
      <c r="E795">
        <v>10</v>
      </c>
      <c r="F795" t="str">
        <f t="shared" si="12"/>
        <v>Average Per Ton1-in-10June Monthly System Peak Day30% Cycling10</v>
      </c>
      <c r="G795">
        <v>0.74733910000000003</v>
      </c>
      <c r="H795">
        <v>0.74733910000000003</v>
      </c>
      <c r="I795">
        <v>75.481800000000007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1337</v>
      </c>
      <c r="P795" t="s">
        <v>59</v>
      </c>
      <c r="Q795" t="s">
        <v>60</v>
      </c>
    </row>
    <row r="796" spans="1:17" x14ac:dyDescent="0.25">
      <c r="A796" t="s">
        <v>28</v>
      </c>
      <c r="B796" t="s">
        <v>38</v>
      </c>
      <c r="C796" t="s">
        <v>51</v>
      </c>
      <c r="D796" t="s">
        <v>48</v>
      </c>
      <c r="E796">
        <v>10</v>
      </c>
      <c r="F796" t="str">
        <f t="shared" si="12"/>
        <v>Average Per Premise1-in-10June Monthly System Peak Day30% Cycling10</v>
      </c>
      <c r="G796">
        <v>7.9289490000000002</v>
      </c>
      <c r="H796">
        <v>7.9289490000000002</v>
      </c>
      <c r="I796">
        <v>75.481800000000007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1337</v>
      </c>
      <c r="P796" t="s">
        <v>59</v>
      </c>
      <c r="Q796" t="s">
        <v>60</v>
      </c>
    </row>
    <row r="797" spans="1:17" x14ac:dyDescent="0.25">
      <c r="A797" t="s">
        <v>29</v>
      </c>
      <c r="B797" t="s">
        <v>38</v>
      </c>
      <c r="C797" t="s">
        <v>51</v>
      </c>
      <c r="D797" t="s">
        <v>48</v>
      </c>
      <c r="E797">
        <v>10</v>
      </c>
      <c r="F797" t="str">
        <f t="shared" si="12"/>
        <v>Average Per Device1-in-10June Monthly System Peak Day30% Cycling10</v>
      </c>
      <c r="G797">
        <v>2.9035890000000002</v>
      </c>
      <c r="H797">
        <v>2.9035890000000002</v>
      </c>
      <c r="I797">
        <v>75.481800000000007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1337</v>
      </c>
      <c r="P797" t="s">
        <v>59</v>
      </c>
      <c r="Q797" t="s">
        <v>60</v>
      </c>
    </row>
    <row r="798" spans="1:17" x14ac:dyDescent="0.25">
      <c r="A798" t="s">
        <v>43</v>
      </c>
      <c r="B798" t="s">
        <v>38</v>
      </c>
      <c r="C798" t="s">
        <v>51</v>
      </c>
      <c r="D798" t="s">
        <v>48</v>
      </c>
      <c r="E798">
        <v>10</v>
      </c>
      <c r="F798" t="str">
        <f t="shared" si="12"/>
        <v>Aggregate1-in-10June Monthly System Peak Day30% Cycling10</v>
      </c>
      <c r="G798">
        <v>10.60101</v>
      </c>
      <c r="H798">
        <v>10.60101</v>
      </c>
      <c r="I798">
        <v>75.481800000000007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1337</v>
      </c>
      <c r="P798" t="s">
        <v>59</v>
      </c>
      <c r="Q798" t="s">
        <v>60</v>
      </c>
    </row>
    <row r="799" spans="1:17" x14ac:dyDescent="0.25">
      <c r="A799" t="s">
        <v>30</v>
      </c>
      <c r="B799" t="s">
        <v>38</v>
      </c>
      <c r="C799" t="s">
        <v>51</v>
      </c>
      <c r="D799" t="s">
        <v>31</v>
      </c>
      <c r="E799">
        <v>10</v>
      </c>
      <c r="F799" t="str">
        <f t="shared" si="12"/>
        <v>Average Per Ton1-in-10June Monthly System Peak Day50% Cycling10</v>
      </c>
      <c r="G799">
        <v>0.78319450000000002</v>
      </c>
      <c r="H799">
        <v>0.78319459999999996</v>
      </c>
      <c r="I799">
        <v>74.982699999999994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3452</v>
      </c>
      <c r="P799" t="s">
        <v>59</v>
      </c>
      <c r="Q799" t="s">
        <v>60</v>
      </c>
    </row>
    <row r="800" spans="1:17" x14ac:dyDescent="0.25">
      <c r="A800" t="s">
        <v>28</v>
      </c>
      <c r="B800" t="s">
        <v>38</v>
      </c>
      <c r="C800" t="s">
        <v>51</v>
      </c>
      <c r="D800" t="s">
        <v>31</v>
      </c>
      <c r="E800">
        <v>10</v>
      </c>
      <c r="F800" t="str">
        <f t="shared" si="12"/>
        <v>Average Per Premise1-in-10June Monthly System Peak Day50% Cycling10</v>
      </c>
      <c r="G800">
        <v>6.7501069999999999</v>
      </c>
      <c r="H800">
        <v>6.750108</v>
      </c>
      <c r="I800">
        <v>74.982699999999994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3452</v>
      </c>
      <c r="P800" t="s">
        <v>59</v>
      </c>
      <c r="Q800" t="s">
        <v>60</v>
      </c>
    </row>
    <row r="801" spans="1:17" x14ac:dyDescent="0.25">
      <c r="A801" t="s">
        <v>29</v>
      </c>
      <c r="B801" t="s">
        <v>38</v>
      </c>
      <c r="C801" t="s">
        <v>51</v>
      </c>
      <c r="D801" t="s">
        <v>31</v>
      </c>
      <c r="E801">
        <v>10</v>
      </c>
      <c r="F801" t="str">
        <f t="shared" si="12"/>
        <v>Average Per Device1-in-10June Monthly System Peak Day50% Cycling10</v>
      </c>
      <c r="G801">
        <v>3.0375920000000001</v>
      </c>
      <c r="H801">
        <v>3.0375920000000001</v>
      </c>
      <c r="I801">
        <v>74.982699999999994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3452</v>
      </c>
      <c r="P801" t="s">
        <v>59</v>
      </c>
      <c r="Q801" t="s">
        <v>60</v>
      </c>
    </row>
    <row r="802" spans="1:17" x14ac:dyDescent="0.25">
      <c r="A802" t="s">
        <v>43</v>
      </c>
      <c r="B802" t="s">
        <v>38</v>
      </c>
      <c r="C802" t="s">
        <v>51</v>
      </c>
      <c r="D802" t="s">
        <v>31</v>
      </c>
      <c r="E802">
        <v>10</v>
      </c>
      <c r="F802" t="str">
        <f t="shared" si="12"/>
        <v>Aggregate1-in-10June Monthly System Peak Day50% Cycling10</v>
      </c>
      <c r="G802">
        <v>23.301369999999999</v>
      </c>
      <c r="H802">
        <v>23.301369999999999</v>
      </c>
      <c r="I802">
        <v>74.982699999999994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3452</v>
      </c>
      <c r="P802" t="s">
        <v>59</v>
      </c>
      <c r="Q802" t="s">
        <v>60</v>
      </c>
    </row>
    <row r="803" spans="1:17" x14ac:dyDescent="0.25">
      <c r="A803" t="s">
        <v>30</v>
      </c>
      <c r="B803" t="s">
        <v>38</v>
      </c>
      <c r="C803" t="s">
        <v>51</v>
      </c>
      <c r="D803" t="s">
        <v>26</v>
      </c>
      <c r="E803">
        <v>10</v>
      </c>
      <c r="F803" t="str">
        <f t="shared" si="12"/>
        <v>Average Per Ton1-in-10June Monthly System Peak DayAll10</v>
      </c>
      <c r="G803">
        <v>0.77318370000000003</v>
      </c>
      <c r="H803">
        <v>0.77318370000000003</v>
      </c>
      <c r="I803">
        <v>75.122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4789</v>
      </c>
      <c r="P803" t="s">
        <v>59</v>
      </c>
      <c r="Q803" t="s">
        <v>60</v>
      </c>
    </row>
    <row r="804" spans="1:17" x14ac:dyDescent="0.25">
      <c r="A804" t="s">
        <v>28</v>
      </c>
      <c r="B804" t="s">
        <v>38</v>
      </c>
      <c r="C804" t="s">
        <v>51</v>
      </c>
      <c r="D804" t="s">
        <v>26</v>
      </c>
      <c r="E804">
        <v>10</v>
      </c>
      <c r="F804" t="str">
        <f t="shared" si="12"/>
        <v>Average Per Premise1-in-10June Monthly System Peak DayAll10</v>
      </c>
      <c r="G804">
        <v>7.0935769999999998</v>
      </c>
      <c r="H804">
        <v>7.0935769999999998</v>
      </c>
      <c r="I804">
        <v>75.122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4789</v>
      </c>
      <c r="P804" t="s">
        <v>59</v>
      </c>
      <c r="Q804" t="s">
        <v>60</v>
      </c>
    </row>
    <row r="805" spans="1:17" x14ac:dyDescent="0.25">
      <c r="A805" t="s">
        <v>29</v>
      </c>
      <c r="B805" t="s">
        <v>38</v>
      </c>
      <c r="C805" t="s">
        <v>51</v>
      </c>
      <c r="D805" t="s">
        <v>26</v>
      </c>
      <c r="E805">
        <v>10</v>
      </c>
      <c r="F805" t="str">
        <f t="shared" si="12"/>
        <v>Average Per Device1-in-10June Monthly System Peak DayAll10</v>
      </c>
      <c r="G805">
        <v>3.000454</v>
      </c>
      <c r="H805">
        <v>3.000454</v>
      </c>
      <c r="I805">
        <v>75.122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4789</v>
      </c>
      <c r="P805" t="s">
        <v>59</v>
      </c>
      <c r="Q805" t="s">
        <v>60</v>
      </c>
    </row>
    <row r="806" spans="1:17" x14ac:dyDescent="0.25">
      <c r="A806" t="s">
        <v>43</v>
      </c>
      <c r="B806" t="s">
        <v>38</v>
      </c>
      <c r="C806" t="s">
        <v>51</v>
      </c>
      <c r="D806" t="s">
        <v>26</v>
      </c>
      <c r="E806">
        <v>10</v>
      </c>
      <c r="F806" t="str">
        <f t="shared" si="12"/>
        <v>Aggregate1-in-10June Monthly System Peak DayAll10</v>
      </c>
      <c r="G806">
        <v>33.971139999999998</v>
      </c>
      <c r="H806">
        <v>33.971139999999998</v>
      </c>
      <c r="I806">
        <v>75.122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4789</v>
      </c>
      <c r="P806" t="s">
        <v>59</v>
      </c>
      <c r="Q806" t="s">
        <v>60</v>
      </c>
    </row>
    <row r="807" spans="1:17" x14ac:dyDescent="0.25">
      <c r="A807" t="s">
        <v>30</v>
      </c>
      <c r="B807" t="s">
        <v>38</v>
      </c>
      <c r="C807" t="s">
        <v>52</v>
      </c>
      <c r="D807" t="s">
        <v>48</v>
      </c>
      <c r="E807">
        <v>10</v>
      </c>
      <c r="F807" t="str">
        <f t="shared" si="12"/>
        <v>Average Per Ton1-in-10May Monthly System Peak Day30% Cycling10</v>
      </c>
      <c r="G807">
        <v>0.74785020000000002</v>
      </c>
      <c r="H807">
        <v>0.74785020000000002</v>
      </c>
      <c r="I807">
        <v>79.023600000000002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1337</v>
      </c>
      <c r="P807" t="s">
        <v>59</v>
      </c>
      <c r="Q807" t="s">
        <v>60</v>
      </c>
    </row>
    <row r="808" spans="1:17" x14ac:dyDescent="0.25">
      <c r="A808" t="s">
        <v>28</v>
      </c>
      <c r="B808" t="s">
        <v>38</v>
      </c>
      <c r="C808" t="s">
        <v>52</v>
      </c>
      <c r="D808" t="s">
        <v>48</v>
      </c>
      <c r="E808">
        <v>10</v>
      </c>
      <c r="F808" t="str">
        <f t="shared" si="12"/>
        <v>Average Per Premise1-in-10May Monthly System Peak Day30% Cycling10</v>
      </c>
      <c r="G808">
        <v>7.9343729999999999</v>
      </c>
      <c r="H808">
        <v>7.9343719999999998</v>
      </c>
      <c r="I808">
        <v>79.023600000000002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1337</v>
      </c>
      <c r="P808" t="s">
        <v>59</v>
      </c>
      <c r="Q808" t="s">
        <v>60</v>
      </c>
    </row>
    <row r="809" spans="1:17" x14ac:dyDescent="0.25">
      <c r="A809" t="s">
        <v>29</v>
      </c>
      <c r="B809" t="s">
        <v>38</v>
      </c>
      <c r="C809" t="s">
        <v>52</v>
      </c>
      <c r="D809" t="s">
        <v>48</v>
      </c>
      <c r="E809">
        <v>10</v>
      </c>
      <c r="F809" t="str">
        <f t="shared" si="12"/>
        <v>Average Per Device1-in-10May Monthly System Peak Day30% Cycling10</v>
      </c>
      <c r="G809">
        <v>2.9055749999999998</v>
      </c>
      <c r="H809">
        <v>2.9055749999999998</v>
      </c>
      <c r="I809">
        <v>79.023600000000002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1337</v>
      </c>
      <c r="P809" t="s">
        <v>59</v>
      </c>
      <c r="Q809" t="s">
        <v>60</v>
      </c>
    </row>
    <row r="810" spans="1:17" x14ac:dyDescent="0.25">
      <c r="A810" t="s">
        <v>43</v>
      </c>
      <c r="B810" t="s">
        <v>38</v>
      </c>
      <c r="C810" t="s">
        <v>52</v>
      </c>
      <c r="D810" t="s">
        <v>48</v>
      </c>
      <c r="E810">
        <v>10</v>
      </c>
      <c r="F810" t="str">
        <f t="shared" si="12"/>
        <v>Aggregate1-in-10May Monthly System Peak Day30% Cycling10</v>
      </c>
      <c r="G810">
        <v>10.60826</v>
      </c>
      <c r="H810">
        <v>10.60826</v>
      </c>
      <c r="I810">
        <v>79.023600000000002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1337</v>
      </c>
      <c r="P810" t="s">
        <v>59</v>
      </c>
      <c r="Q810" t="s">
        <v>60</v>
      </c>
    </row>
    <row r="811" spans="1:17" x14ac:dyDescent="0.25">
      <c r="A811" t="s">
        <v>30</v>
      </c>
      <c r="B811" t="s">
        <v>38</v>
      </c>
      <c r="C811" t="s">
        <v>52</v>
      </c>
      <c r="D811" t="s">
        <v>31</v>
      </c>
      <c r="E811">
        <v>10</v>
      </c>
      <c r="F811" t="str">
        <f t="shared" si="12"/>
        <v>Average Per Ton1-in-10May Monthly System Peak Day50% Cycling10</v>
      </c>
      <c r="G811">
        <v>0.78252460000000001</v>
      </c>
      <c r="H811">
        <v>0.78252469999999996</v>
      </c>
      <c r="I811">
        <v>78.209500000000006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3452</v>
      </c>
      <c r="P811" t="s">
        <v>59</v>
      </c>
      <c r="Q811" t="s">
        <v>60</v>
      </c>
    </row>
    <row r="812" spans="1:17" x14ac:dyDescent="0.25">
      <c r="A812" t="s">
        <v>28</v>
      </c>
      <c r="B812" t="s">
        <v>38</v>
      </c>
      <c r="C812" t="s">
        <v>52</v>
      </c>
      <c r="D812" t="s">
        <v>31</v>
      </c>
      <c r="E812">
        <v>10</v>
      </c>
      <c r="F812" t="str">
        <f t="shared" si="12"/>
        <v>Average Per Premise1-in-10May Monthly System Peak Day50% Cycling10</v>
      </c>
      <c r="G812">
        <v>6.7443340000000003</v>
      </c>
      <c r="H812">
        <v>6.7443340000000003</v>
      </c>
      <c r="I812">
        <v>78.209500000000006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3452</v>
      </c>
      <c r="P812" t="s">
        <v>59</v>
      </c>
      <c r="Q812" t="s">
        <v>60</v>
      </c>
    </row>
    <row r="813" spans="1:17" x14ac:dyDescent="0.25">
      <c r="A813" t="s">
        <v>29</v>
      </c>
      <c r="B813" t="s">
        <v>38</v>
      </c>
      <c r="C813" t="s">
        <v>52</v>
      </c>
      <c r="D813" t="s">
        <v>31</v>
      </c>
      <c r="E813">
        <v>10</v>
      </c>
      <c r="F813" t="str">
        <f t="shared" si="12"/>
        <v>Average Per Device1-in-10May Monthly System Peak Day50% Cycling10</v>
      </c>
      <c r="G813">
        <v>3.0349940000000002</v>
      </c>
      <c r="H813">
        <v>3.0349940000000002</v>
      </c>
      <c r="I813">
        <v>78.209500000000006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3452</v>
      </c>
      <c r="P813" t="s">
        <v>59</v>
      </c>
      <c r="Q813" t="s">
        <v>60</v>
      </c>
    </row>
    <row r="814" spans="1:17" x14ac:dyDescent="0.25">
      <c r="A814" t="s">
        <v>43</v>
      </c>
      <c r="B814" t="s">
        <v>38</v>
      </c>
      <c r="C814" t="s">
        <v>52</v>
      </c>
      <c r="D814" t="s">
        <v>31</v>
      </c>
      <c r="E814">
        <v>10</v>
      </c>
      <c r="F814" t="str">
        <f t="shared" si="12"/>
        <v>Aggregate1-in-10May Monthly System Peak Day50% Cycling10</v>
      </c>
      <c r="G814">
        <v>23.28144</v>
      </c>
      <c r="H814">
        <v>23.28144</v>
      </c>
      <c r="I814">
        <v>78.209500000000006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3452</v>
      </c>
      <c r="P814" t="s">
        <v>59</v>
      </c>
      <c r="Q814" t="s">
        <v>60</v>
      </c>
    </row>
    <row r="815" spans="1:17" x14ac:dyDescent="0.25">
      <c r="A815" t="s">
        <v>30</v>
      </c>
      <c r="B815" t="s">
        <v>38</v>
      </c>
      <c r="C815" t="s">
        <v>52</v>
      </c>
      <c r="D815" t="s">
        <v>26</v>
      </c>
      <c r="E815">
        <v>10</v>
      </c>
      <c r="F815" t="str">
        <f t="shared" si="12"/>
        <v>Average Per Ton1-in-10May Monthly System Peak DayAll10</v>
      </c>
      <c r="G815">
        <v>0.77284350000000002</v>
      </c>
      <c r="H815">
        <v>0.77284359999999996</v>
      </c>
      <c r="I815">
        <v>78.436800000000005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4789</v>
      </c>
      <c r="P815" t="s">
        <v>59</v>
      </c>
      <c r="Q815" t="s">
        <v>60</v>
      </c>
    </row>
    <row r="816" spans="1:17" x14ac:dyDescent="0.25">
      <c r="A816" t="s">
        <v>28</v>
      </c>
      <c r="B816" t="s">
        <v>38</v>
      </c>
      <c r="C816" t="s">
        <v>52</v>
      </c>
      <c r="D816" t="s">
        <v>26</v>
      </c>
      <c r="E816">
        <v>10</v>
      </c>
      <c r="F816" t="str">
        <f t="shared" si="12"/>
        <v>Average Per Premise1-in-10May Monthly System Peak DayAll10</v>
      </c>
      <c r="G816">
        <v>7.0904559999999996</v>
      </c>
      <c r="H816">
        <v>7.0904569999999998</v>
      </c>
      <c r="I816">
        <v>78.436800000000005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4789</v>
      </c>
      <c r="P816" t="s">
        <v>59</v>
      </c>
      <c r="Q816" t="s">
        <v>60</v>
      </c>
    </row>
    <row r="817" spans="1:17" x14ac:dyDescent="0.25">
      <c r="A817" t="s">
        <v>29</v>
      </c>
      <c r="B817" t="s">
        <v>38</v>
      </c>
      <c r="C817" t="s">
        <v>52</v>
      </c>
      <c r="D817" t="s">
        <v>26</v>
      </c>
      <c r="E817">
        <v>10</v>
      </c>
      <c r="F817" t="str">
        <f t="shared" si="12"/>
        <v>Average Per Device1-in-10May Monthly System Peak DayAll10</v>
      </c>
      <c r="G817">
        <v>2.9991340000000002</v>
      </c>
      <c r="H817">
        <v>2.9991340000000002</v>
      </c>
      <c r="I817">
        <v>78.436800000000005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4789</v>
      </c>
      <c r="P817" t="s">
        <v>59</v>
      </c>
      <c r="Q817" t="s">
        <v>60</v>
      </c>
    </row>
    <row r="818" spans="1:17" x14ac:dyDescent="0.25">
      <c r="A818" t="s">
        <v>43</v>
      </c>
      <c r="B818" t="s">
        <v>38</v>
      </c>
      <c r="C818" t="s">
        <v>52</v>
      </c>
      <c r="D818" t="s">
        <v>26</v>
      </c>
      <c r="E818">
        <v>10</v>
      </c>
      <c r="F818" t="str">
        <f t="shared" si="12"/>
        <v>Aggregate1-in-10May Monthly System Peak DayAll10</v>
      </c>
      <c r="G818">
        <v>33.956200000000003</v>
      </c>
      <c r="H818">
        <v>33.956200000000003</v>
      </c>
      <c r="I818">
        <v>78.436800000000005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4789</v>
      </c>
      <c r="P818" t="s">
        <v>59</v>
      </c>
      <c r="Q818" t="s">
        <v>60</v>
      </c>
    </row>
    <row r="819" spans="1:17" x14ac:dyDescent="0.25">
      <c r="A819" t="s">
        <v>30</v>
      </c>
      <c r="B819" t="s">
        <v>38</v>
      </c>
      <c r="C819" t="s">
        <v>53</v>
      </c>
      <c r="D819" t="s">
        <v>48</v>
      </c>
      <c r="E819">
        <v>10</v>
      </c>
      <c r="F819" t="str">
        <f t="shared" si="12"/>
        <v>Average Per Ton1-in-10October Monthly System Peak Day30% Cycling10</v>
      </c>
      <c r="G819">
        <v>0.79059199999999996</v>
      </c>
      <c r="H819">
        <v>0.79059199999999996</v>
      </c>
      <c r="I819">
        <v>76.803600000000003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1337</v>
      </c>
      <c r="P819" t="s">
        <v>59</v>
      </c>
      <c r="Q819" t="s">
        <v>60</v>
      </c>
    </row>
    <row r="820" spans="1:17" x14ac:dyDescent="0.25">
      <c r="A820" t="s">
        <v>28</v>
      </c>
      <c r="B820" t="s">
        <v>38</v>
      </c>
      <c r="C820" t="s">
        <v>53</v>
      </c>
      <c r="D820" t="s">
        <v>48</v>
      </c>
      <c r="E820">
        <v>10</v>
      </c>
      <c r="F820" t="str">
        <f t="shared" si="12"/>
        <v>Average Per Premise1-in-10October Monthly System Peak Day30% Cycling10</v>
      </c>
      <c r="G820">
        <v>8.3878439999999994</v>
      </c>
      <c r="H820">
        <v>8.3878439999999994</v>
      </c>
      <c r="I820">
        <v>76.803600000000003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1337</v>
      </c>
      <c r="P820" t="s">
        <v>59</v>
      </c>
      <c r="Q820" t="s">
        <v>60</v>
      </c>
    </row>
    <row r="821" spans="1:17" x14ac:dyDescent="0.25">
      <c r="A821" t="s">
        <v>29</v>
      </c>
      <c r="B821" t="s">
        <v>38</v>
      </c>
      <c r="C821" t="s">
        <v>53</v>
      </c>
      <c r="D821" t="s">
        <v>48</v>
      </c>
      <c r="E821">
        <v>10</v>
      </c>
      <c r="F821" t="str">
        <f t="shared" si="12"/>
        <v>Average Per Device1-in-10October Monthly System Peak Day30% Cycling10</v>
      </c>
      <c r="G821">
        <v>3.071637</v>
      </c>
      <c r="H821">
        <v>3.071637</v>
      </c>
      <c r="I821">
        <v>76.803600000000003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1337</v>
      </c>
      <c r="P821" t="s">
        <v>59</v>
      </c>
      <c r="Q821" t="s">
        <v>60</v>
      </c>
    </row>
    <row r="822" spans="1:17" x14ac:dyDescent="0.25">
      <c r="A822" t="s">
        <v>43</v>
      </c>
      <c r="B822" t="s">
        <v>38</v>
      </c>
      <c r="C822" t="s">
        <v>53</v>
      </c>
      <c r="D822" t="s">
        <v>48</v>
      </c>
      <c r="E822">
        <v>10</v>
      </c>
      <c r="F822" t="str">
        <f t="shared" si="12"/>
        <v>Aggregate1-in-10October Monthly System Peak Day30% Cycling10</v>
      </c>
      <c r="G822">
        <v>11.214549999999999</v>
      </c>
      <c r="H822">
        <v>11.214549999999999</v>
      </c>
      <c r="I822">
        <v>76.803600000000003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1337</v>
      </c>
      <c r="P822" t="s">
        <v>59</v>
      </c>
      <c r="Q822" t="s">
        <v>60</v>
      </c>
    </row>
    <row r="823" spans="1:17" x14ac:dyDescent="0.25">
      <c r="A823" t="s">
        <v>30</v>
      </c>
      <c r="B823" t="s">
        <v>38</v>
      </c>
      <c r="C823" t="s">
        <v>53</v>
      </c>
      <c r="D823" t="s">
        <v>31</v>
      </c>
      <c r="E823">
        <v>10</v>
      </c>
      <c r="F823" t="str">
        <f t="shared" si="12"/>
        <v>Average Per Ton1-in-10October Monthly System Peak Day50% Cycling10</v>
      </c>
      <c r="G823">
        <v>0.80222159999999998</v>
      </c>
      <c r="H823">
        <v>0.80222159999999998</v>
      </c>
      <c r="I823">
        <v>76.081599999999995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3452</v>
      </c>
      <c r="P823" t="s">
        <v>59</v>
      </c>
      <c r="Q823" t="s">
        <v>60</v>
      </c>
    </row>
    <row r="824" spans="1:17" x14ac:dyDescent="0.25">
      <c r="A824" t="s">
        <v>28</v>
      </c>
      <c r="B824" t="s">
        <v>38</v>
      </c>
      <c r="C824" t="s">
        <v>53</v>
      </c>
      <c r="D824" t="s">
        <v>31</v>
      </c>
      <c r="E824">
        <v>10</v>
      </c>
      <c r="F824" t="str">
        <f t="shared" si="12"/>
        <v>Average Per Premise1-in-10October Monthly System Peak Day50% Cycling10</v>
      </c>
      <c r="G824">
        <v>6.9140959999999998</v>
      </c>
      <c r="H824">
        <v>6.9140959999999998</v>
      </c>
      <c r="I824">
        <v>76.081599999999995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3452</v>
      </c>
      <c r="P824" t="s">
        <v>59</v>
      </c>
      <c r="Q824" t="s">
        <v>60</v>
      </c>
    </row>
    <row r="825" spans="1:17" x14ac:dyDescent="0.25">
      <c r="A825" t="s">
        <v>29</v>
      </c>
      <c r="B825" t="s">
        <v>38</v>
      </c>
      <c r="C825" t="s">
        <v>53</v>
      </c>
      <c r="D825" t="s">
        <v>31</v>
      </c>
      <c r="E825">
        <v>10</v>
      </c>
      <c r="F825" t="str">
        <f t="shared" si="12"/>
        <v>Average Per Device1-in-10October Monthly System Peak Day50% Cycling10</v>
      </c>
      <c r="G825">
        <v>3.1113879999999998</v>
      </c>
      <c r="H825">
        <v>3.1113879999999998</v>
      </c>
      <c r="I825">
        <v>76.081599999999995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3452</v>
      </c>
      <c r="P825" t="s">
        <v>59</v>
      </c>
      <c r="Q825" t="s">
        <v>60</v>
      </c>
    </row>
    <row r="826" spans="1:17" x14ac:dyDescent="0.25">
      <c r="A826" t="s">
        <v>43</v>
      </c>
      <c r="B826" t="s">
        <v>38</v>
      </c>
      <c r="C826" t="s">
        <v>53</v>
      </c>
      <c r="D826" t="s">
        <v>31</v>
      </c>
      <c r="E826">
        <v>10</v>
      </c>
      <c r="F826" t="str">
        <f t="shared" si="12"/>
        <v>Aggregate1-in-10October Monthly System Peak Day50% Cycling10</v>
      </c>
      <c r="G826">
        <v>23.867460000000001</v>
      </c>
      <c r="H826">
        <v>23.867460000000001</v>
      </c>
      <c r="I826">
        <v>76.081599999999995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3452</v>
      </c>
      <c r="P826" t="s">
        <v>59</v>
      </c>
      <c r="Q826" t="s">
        <v>60</v>
      </c>
    </row>
    <row r="827" spans="1:17" x14ac:dyDescent="0.25">
      <c r="A827" t="s">
        <v>30</v>
      </c>
      <c r="B827" t="s">
        <v>38</v>
      </c>
      <c r="C827" t="s">
        <v>53</v>
      </c>
      <c r="D827" t="s">
        <v>26</v>
      </c>
      <c r="E827">
        <v>10</v>
      </c>
      <c r="F827" t="str">
        <f t="shared" si="12"/>
        <v>Average Per Ton1-in-10October Monthly System Peak DayAll10</v>
      </c>
      <c r="G827">
        <v>0.79897459999999998</v>
      </c>
      <c r="H827">
        <v>0.79897459999999998</v>
      </c>
      <c r="I827">
        <v>76.283199999999994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4789</v>
      </c>
      <c r="P827" t="s">
        <v>59</v>
      </c>
      <c r="Q827" t="s">
        <v>60</v>
      </c>
    </row>
    <row r="828" spans="1:17" x14ac:dyDescent="0.25">
      <c r="A828" t="s">
        <v>28</v>
      </c>
      <c r="B828" t="s">
        <v>38</v>
      </c>
      <c r="C828" t="s">
        <v>53</v>
      </c>
      <c r="D828" t="s">
        <v>26</v>
      </c>
      <c r="E828">
        <v>10</v>
      </c>
      <c r="F828" t="str">
        <f t="shared" si="12"/>
        <v>Average Per Premise1-in-10October Monthly System Peak DayAll10</v>
      </c>
      <c r="G828">
        <v>7.3301959999999999</v>
      </c>
      <c r="H828">
        <v>7.3301959999999999</v>
      </c>
      <c r="I828">
        <v>76.283199999999994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4789</v>
      </c>
      <c r="P828" t="s">
        <v>59</v>
      </c>
      <c r="Q828" t="s">
        <v>60</v>
      </c>
    </row>
    <row r="829" spans="1:17" x14ac:dyDescent="0.25">
      <c r="A829" t="s">
        <v>29</v>
      </c>
      <c r="B829" t="s">
        <v>38</v>
      </c>
      <c r="C829" t="s">
        <v>53</v>
      </c>
      <c r="D829" t="s">
        <v>26</v>
      </c>
      <c r="E829">
        <v>10</v>
      </c>
      <c r="F829" t="str">
        <f t="shared" si="12"/>
        <v>Average Per Device1-in-10October Monthly System Peak DayAll10</v>
      </c>
      <c r="G829">
        <v>3.1005400000000001</v>
      </c>
      <c r="H829">
        <v>3.1005389999999999</v>
      </c>
      <c r="I829">
        <v>76.283199999999994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4789</v>
      </c>
      <c r="P829" t="s">
        <v>59</v>
      </c>
      <c r="Q829" t="s">
        <v>60</v>
      </c>
    </row>
    <row r="830" spans="1:17" x14ac:dyDescent="0.25">
      <c r="A830" t="s">
        <v>43</v>
      </c>
      <c r="B830" t="s">
        <v>38</v>
      </c>
      <c r="C830" t="s">
        <v>53</v>
      </c>
      <c r="D830" t="s">
        <v>26</v>
      </c>
      <c r="E830">
        <v>10</v>
      </c>
      <c r="F830" t="str">
        <f t="shared" si="12"/>
        <v>Aggregate1-in-10October Monthly System Peak DayAll10</v>
      </c>
      <c r="G830">
        <v>35.104309999999998</v>
      </c>
      <c r="H830">
        <v>35.104309999999998</v>
      </c>
      <c r="I830">
        <v>76.283199999999994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4789</v>
      </c>
      <c r="P830" t="s">
        <v>59</v>
      </c>
      <c r="Q830" t="s">
        <v>60</v>
      </c>
    </row>
    <row r="831" spans="1:17" x14ac:dyDescent="0.25">
      <c r="A831" t="s">
        <v>30</v>
      </c>
      <c r="B831" t="s">
        <v>38</v>
      </c>
      <c r="C831" t="s">
        <v>54</v>
      </c>
      <c r="D831" t="s">
        <v>48</v>
      </c>
      <c r="E831">
        <v>10</v>
      </c>
      <c r="F831" t="str">
        <f t="shared" si="12"/>
        <v>Average Per Ton1-in-10September Monthly System Peak Day30% Cycling10</v>
      </c>
      <c r="G831">
        <v>0.96537799999999996</v>
      </c>
      <c r="H831">
        <v>0.96537799999999996</v>
      </c>
      <c r="I831">
        <v>85.702100000000002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1337</v>
      </c>
      <c r="P831" t="s">
        <v>59</v>
      </c>
      <c r="Q831" t="s">
        <v>60</v>
      </c>
    </row>
    <row r="832" spans="1:17" x14ac:dyDescent="0.25">
      <c r="A832" t="s">
        <v>28</v>
      </c>
      <c r="B832" t="s">
        <v>38</v>
      </c>
      <c r="C832" t="s">
        <v>54</v>
      </c>
      <c r="D832" t="s">
        <v>48</v>
      </c>
      <c r="E832">
        <v>10</v>
      </c>
      <c r="F832" t="str">
        <f t="shared" si="12"/>
        <v>Average Per Premise1-in-10September Monthly System Peak Day30% Cycling10</v>
      </c>
      <c r="G832">
        <v>10.24225</v>
      </c>
      <c r="H832">
        <v>10.24225</v>
      </c>
      <c r="I832">
        <v>85.702100000000002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1337</v>
      </c>
      <c r="P832" t="s">
        <v>59</v>
      </c>
      <c r="Q832" t="s">
        <v>60</v>
      </c>
    </row>
    <row r="833" spans="1:17" x14ac:dyDescent="0.25">
      <c r="A833" t="s">
        <v>29</v>
      </c>
      <c r="B833" t="s">
        <v>38</v>
      </c>
      <c r="C833" t="s">
        <v>54</v>
      </c>
      <c r="D833" t="s">
        <v>48</v>
      </c>
      <c r="E833">
        <v>10</v>
      </c>
      <c r="F833" t="str">
        <f t="shared" si="12"/>
        <v>Average Per Device1-in-10September Monthly System Peak Day30% Cycling10</v>
      </c>
      <c r="G833">
        <v>3.7507220000000001</v>
      </c>
      <c r="H833">
        <v>3.7507220000000001</v>
      </c>
      <c r="I833">
        <v>85.702100000000002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1337</v>
      </c>
      <c r="P833" t="s">
        <v>59</v>
      </c>
      <c r="Q833" t="s">
        <v>60</v>
      </c>
    </row>
    <row r="834" spans="1:17" x14ac:dyDescent="0.25">
      <c r="A834" t="s">
        <v>43</v>
      </c>
      <c r="B834" t="s">
        <v>38</v>
      </c>
      <c r="C834" t="s">
        <v>54</v>
      </c>
      <c r="D834" t="s">
        <v>48</v>
      </c>
      <c r="E834">
        <v>10</v>
      </c>
      <c r="F834" t="str">
        <f t="shared" si="12"/>
        <v>Aggregate1-in-10September Monthly System Peak Day30% Cycling10</v>
      </c>
      <c r="G834">
        <v>13.69389</v>
      </c>
      <c r="H834">
        <v>13.69389</v>
      </c>
      <c r="I834">
        <v>85.702100000000002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1337</v>
      </c>
      <c r="P834" t="s">
        <v>59</v>
      </c>
      <c r="Q834" t="s">
        <v>60</v>
      </c>
    </row>
    <row r="835" spans="1:17" x14ac:dyDescent="0.25">
      <c r="A835" t="s">
        <v>30</v>
      </c>
      <c r="B835" t="s">
        <v>38</v>
      </c>
      <c r="C835" t="s">
        <v>54</v>
      </c>
      <c r="D835" t="s">
        <v>31</v>
      </c>
      <c r="E835">
        <v>10</v>
      </c>
      <c r="F835" t="str">
        <f t="shared" ref="F835:F898" si="13">CONCATENATE(A835,B835,C835,D835,E835)</f>
        <v>Average Per Ton1-in-10September Monthly System Peak Day50% Cycling10</v>
      </c>
      <c r="G835">
        <v>0.87113960000000001</v>
      </c>
      <c r="H835">
        <v>0.87113960000000001</v>
      </c>
      <c r="I835">
        <v>84.700199999999995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3452</v>
      </c>
      <c r="P835" t="s">
        <v>59</v>
      </c>
      <c r="Q835" t="s">
        <v>60</v>
      </c>
    </row>
    <row r="836" spans="1:17" x14ac:dyDescent="0.25">
      <c r="A836" t="s">
        <v>28</v>
      </c>
      <c r="B836" t="s">
        <v>38</v>
      </c>
      <c r="C836" t="s">
        <v>54</v>
      </c>
      <c r="D836" t="s">
        <v>31</v>
      </c>
      <c r="E836">
        <v>10</v>
      </c>
      <c r="F836" t="str">
        <f t="shared" si="13"/>
        <v>Average Per Premise1-in-10September Monthly System Peak Day50% Cycling10</v>
      </c>
      <c r="G836">
        <v>7.5080790000000004</v>
      </c>
      <c r="H836">
        <v>7.5080780000000003</v>
      </c>
      <c r="I836">
        <v>84.700199999999995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3452</v>
      </c>
      <c r="P836" t="s">
        <v>59</v>
      </c>
      <c r="Q836" t="s">
        <v>60</v>
      </c>
    </row>
    <row r="837" spans="1:17" x14ac:dyDescent="0.25">
      <c r="A837" t="s">
        <v>29</v>
      </c>
      <c r="B837" t="s">
        <v>38</v>
      </c>
      <c r="C837" t="s">
        <v>54</v>
      </c>
      <c r="D837" t="s">
        <v>31</v>
      </c>
      <c r="E837">
        <v>10</v>
      </c>
      <c r="F837" t="str">
        <f t="shared" si="13"/>
        <v>Average Per Device1-in-10September Monthly System Peak Day50% Cycling10</v>
      </c>
      <c r="G837">
        <v>3.3786839999999998</v>
      </c>
      <c r="H837">
        <v>3.3786839999999998</v>
      </c>
      <c r="I837">
        <v>84.700199999999995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3452</v>
      </c>
      <c r="P837" t="s">
        <v>59</v>
      </c>
      <c r="Q837" t="s">
        <v>60</v>
      </c>
    </row>
    <row r="838" spans="1:17" x14ac:dyDescent="0.25">
      <c r="A838" t="s">
        <v>43</v>
      </c>
      <c r="B838" t="s">
        <v>38</v>
      </c>
      <c r="C838" t="s">
        <v>54</v>
      </c>
      <c r="D838" t="s">
        <v>31</v>
      </c>
      <c r="E838">
        <v>10</v>
      </c>
      <c r="F838" t="str">
        <f t="shared" si="13"/>
        <v>Aggregate1-in-10September Monthly System Peak Day50% Cycling10</v>
      </c>
      <c r="G838">
        <v>25.91789</v>
      </c>
      <c r="H838">
        <v>25.91789</v>
      </c>
      <c r="I838">
        <v>84.700199999999995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3452</v>
      </c>
      <c r="P838" t="s">
        <v>59</v>
      </c>
      <c r="Q838" t="s">
        <v>60</v>
      </c>
    </row>
    <row r="839" spans="1:17" x14ac:dyDescent="0.25">
      <c r="A839" t="s">
        <v>30</v>
      </c>
      <c r="B839" t="s">
        <v>38</v>
      </c>
      <c r="C839" t="s">
        <v>54</v>
      </c>
      <c r="D839" t="s">
        <v>26</v>
      </c>
      <c r="E839">
        <v>10</v>
      </c>
      <c r="F839" t="str">
        <f t="shared" si="13"/>
        <v>Average Per Ton1-in-10September Monthly System Peak DayAll10</v>
      </c>
      <c r="G839">
        <v>0.897451</v>
      </c>
      <c r="H839">
        <v>0.897451</v>
      </c>
      <c r="I839">
        <v>84.979900000000001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4789</v>
      </c>
      <c r="P839" t="s">
        <v>59</v>
      </c>
      <c r="Q839" t="s">
        <v>60</v>
      </c>
    </row>
    <row r="840" spans="1:17" x14ac:dyDescent="0.25">
      <c r="A840" t="s">
        <v>28</v>
      </c>
      <c r="B840" t="s">
        <v>38</v>
      </c>
      <c r="C840" t="s">
        <v>54</v>
      </c>
      <c r="D840" t="s">
        <v>26</v>
      </c>
      <c r="E840">
        <v>10</v>
      </c>
      <c r="F840" t="str">
        <f t="shared" si="13"/>
        <v>Average Per Premise1-in-10September Monthly System Peak DayAll10</v>
      </c>
      <c r="G840">
        <v>8.2336679999999998</v>
      </c>
      <c r="H840">
        <v>8.2336679999999998</v>
      </c>
      <c r="I840">
        <v>84.979900000000001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4789</v>
      </c>
      <c r="P840" t="s">
        <v>59</v>
      </c>
      <c r="Q840" t="s">
        <v>60</v>
      </c>
    </row>
    <row r="841" spans="1:17" x14ac:dyDescent="0.25">
      <c r="A841" t="s">
        <v>29</v>
      </c>
      <c r="B841" t="s">
        <v>38</v>
      </c>
      <c r="C841" t="s">
        <v>54</v>
      </c>
      <c r="D841" t="s">
        <v>26</v>
      </c>
      <c r="E841">
        <v>10</v>
      </c>
      <c r="F841" t="str">
        <f t="shared" si="13"/>
        <v>Average Per Device1-in-10September Monthly System Peak DayAll10</v>
      </c>
      <c r="G841">
        <v>3.4826920000000001</v>
      </c>
      <c r="H841">
        <v>3.4826920000000001</v>
      </c>
      <c r="I841">
        <v>84.979900000000001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4789</v>
      </c>
      <c r="P841" t="s">
        <v>59</v>
      </c>
      <c r="Q841" t="s">
        <v>60</v>
      </c>
    </row>
    <row r="842" spans="1:17" x14ac:dyDescent="0.25">
      <c r="A842" t="s">
        <v>43</v>
      </c>
      <c r="B842" t="s">
        <v>38</v>
      </c>
      <c r="C842" t="s">
        <v>54</v>
      </c>
      <c r="D842" t="s">
        <v>26</v>
      </c>
      <c r="E842">
        <v>10</v>
      </c>
      <c r="F842" t="str">
        <f t="shared" si="13"/>
        <v>Aggregate1-in-10September Monthly System Peak DayAll10</v>
      </c>
      <c r="G842">
        <v>39.431040000000003</v>
      </c>
      <c r="H842">
        <v>39.431040000000003</v>
      </c>
      <c r="I842">
        <v>84.979900000000001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4789</v>
      </c>
      <c r="P842" t="s">
        <v>59</v>
      </c>
      <c r="Q842" t="s">
        <v>60</v>
      </c>
    </row>
    <row r="843" spans="1:17" x14ac:dyDescent="0.25">
      <c r="A843" t="s">
        <v>30</v>
      </c>
      <c r="B843" t="s">
        <v>38</v>
      </c>
      <c r="C843" t="s">
        <v>49</v>
      </c>
      <c r="D843" t="s">
        <v>48</v>
      </c>
      <c r="E843">
        <v>11</v>
      </c>
      <c r="F843" t="str">
        <f t="shared" si="13"/>
        <v>Average Per Ton1-in-10August Monthly System Peak Day30% Cycling11</v>
      </c>
      <c r="G843">
        <v>0.96797829999999996</v>
      </c>
      <c r="H843">
        <v>0.96797829999999996</v>
      </c>
      <c r="I843">
        <v>82.985900000000001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1337</v>
      </c>
      <c r="P843" t="s">
        <v>59</v>
      </c>
      <c r="Q843" t="s">
        <v>60</v>
      </c>
    </row>
    <row r="844" spans="1:17" x14ac:dyDescent="0.25">
      <c r="A844" t="s">
        <v>28</v>
      </c>
      <c r="B844" t="s">
        <v>38</v>
      </c>
      <c r="C844" t="s">
        <v>49</v>
      </c>
      <c r="D844" t="s">
        <v>48</v>
      </c>
      <c r="E844">
        <v>11</v>
      </c>
      <c r="F844" t="str">
        <f t="shared" si="13"/>
        <v>Average Per Premise1-in-10August Monthly System Peak Day30% Cycling11</v>
      </c>
      <c r="G844">
        <v>10.26984</v>
      </c>
      <c r="H844">
        <v>10.26984</v>
      </c>
      <c r="I844">
        <v>82.985900000000001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1337</v>
      </c>
      <c r="P844" t="s">
        <v>59</v>
      </c>
      <c r="Q844" t="s">
        <v>60</v>
      </c>
    </row>
    <row r="845" spans="1:17" x14ac:dyDescent="0.25">
      <c r="A845" t="s">
        <v>29</v>
      </c>
      <c r="B845" t="s">
        <v>38</v>
      </c>
      <c r="C845" t="s">
        <v>49</v>
      </c>
      <c r="D845" t="s">
        <v>48</v>
      </c>
      <c r="E845">
        <v>11</v>
      </c>
      <c r="F845" t="str">
        <f t="shared" si="13"/>
        <v>Average Per Device1-in-10August Monthly System Peak Day30% Cycling11</v>
      </c>
      <c r="G845">
        <v>3.7608250000000001</v>
      </c>
      <c r="H845">
        <v>3.7608250000000001</v>
      </c>
      <c r="I845">
        <v>82.985900000000001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1337</v>
      </c>
      <c r="P845" t="s">
        <v>59</v>
      </c>
      <c r="Q845" t="s">
        <v>60</v>
      </c>
    </row>
    <row r="846" spans="1:17" x14ac:dyDescent="0.25">
      <c r="A846" t="s">
        <v>43</v>
      </c>
      <c r="B846" t="s">
        <v>38</v>
      </c>
      <c r="C846" t="s">
        <v>49</v>
      </c>
      <c r="D846" t="s">
        <v>48</v>
      </c>
      <c r="E846">
        <v>11</v>
      </c>
      <c r="F846" t="str">
        <f t="shared" si="13"/>
        <v>Aggregate1-in-10August Monthly System Peak Day30% Cycling11</v>
      </c>
      <c r="G846">
        <v>13.73077</v>
      </c>
      <c r="H846">
        <v>13.73077</v>
      </c>
      <c r="I846">
        <v>82.985900000000001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1337</v>
      </c>
      <c r="P846" t="s">
        <v>59</v>
      </c>
      <c r="Q846" t="s">
        <v>60</v>
      </c>
    </row>
    <row r="847" spans="1:17" x14ac:dyDescent="0.25">
      <c r="A847" t="s">
        <v>30</v>
      </c>
      <c r="B847" t="s">
        <v>38</v>
      </c>
      <c r="C847" t="s">
        <v>49</v>
      </c>
      <c r="D847" t="s">
        <v>31</v>
      </c>
      <c r="E847">
        <v>11</v>
      </c>
      <c r="F847" t="str">
        <f t="shared" si="13"/>
        <v>Average Per Ton1-in-10August Monthly System Peak Day50% Cycling11</v>
      </c>
      <c r="G847">
        <v>0.94477840000000002</v>
      </c>
      <c r="H847">
        <v>0.94477840000000002</v>
      </c>
      <c r="I847">
        <v>82.077299999999994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3452</v>
      </c>
      <c r="P847" t="s">
        <v>59</v>
      </c>
      <c r="Q847" t="s">
        <v>60</v>
      </c>
    </row>
    <row r="848" spans="1:17" x14ac:dyDescent="0.25">
      <c r="A848" t="s">
        <v>28</v>
      </c>
      <c r="B848" t="s">
        <v>38</v>
      </c>
      <c r="C848" t="s">
        <v>49</v>
      </c>
      <c r="D848" t="s">
        <v>31</v>
      </c>
      <c r="E848">
        <v>11</v>
      </c>
      <c r="F848" t="str">
        <f t="shared" si="13"/>
        <v>Average Per Premise1-in-10August Monthly System Peak Day50% Cycling11</v>
      </c>
      <c r="G848">
        <v>8.1427479999999992</v>
      </c>
      <c r="H848">
        <v>8.1427479999999992</v>
      </c>
      <c r="I848">
        <v>82.077299999999994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3452</v>
      </c>
      <c r="P848" t="s">
        <v>59</v>
      </c>
      <c r="Q848" t="s">
        <v>60</v>
      </c>
    </row>
    <row r="849" spans="1:17" x14ac:dyDescent="0.25">
      <c r="A849" t="s">
        <v>29</v>
      </c>
      <c r="B849" t="s">
        <v>38</v>
      </c>
      <c r="C849" t="s">
        <v>49</v>
      </c>
      <c r="D849" t="s">
        <v>31</v>
      </c>
      <c r="E849">
        <v>11</v>
      </c>
      <c r="F849" t="str">
        <f t="shared" si="13"/>
        <v>Average Per Device1-in-10August Monthly System Peak Day50% Cycling11</v>
      </c>
      <c r="G849">
        <v>3.6642890000000001</v>
      </c>
      <c r="H849">
        <v>3.6642890000000001</v>
      </c>
      <c r="I849">
        <v>82.077299999999994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3452</v>
      </c>
      <c r="P849" t="s">
        <v>59</v>
      </c>
      <c r="Q849" t="s">
        <v>60</v>
      </c>
    </row>
    <row r="850" spans="1:17" x14ac:dyDescent="0.25">
      <c r="A850" t="s">
        <v>43</v>
      </c>
      <c r="B850" t="s">
        <v>38</v>
      </c>
      <c r="C850" t="s">
        <v>49</v>
      </c>
      <c r="D850" t="s">
        <v>31</v>
      </c>
      <c r="E850">
        <v>11</v>
      </c>
      <c r="F850" t="str">
        <f t="shared" si="13"/>
        <v>Aggregate1-in-10August Monthly System Peak Day50% Cycling11</v>
      </c>
      <c r="G850">
        <v>28.10877</v>
      </c>
      <c r="H850">
        <v>28.10877</v>
      </c>
      <c r="I850">
        <v>82.077299999999994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3452</v>
      </c>
      <c r="P850" t="s">
        <v>59</v>
      </c>
      <c r="Q850" t="s">
        <v>60</v>
      </c>
    </row>
    <row r="851" spans="1:17" x14ac:dyDescent="0.25">
      <c r="A851" t="s">
        <v>30</v>
      </c>
      <c r="B851" t="s">
        <v>38</v>
      </c>
      <c r="C851" t="s">
        <v>49</v>
      </c>
      <c r="D851" t="s">
        <v>26</v>
      </c>
      <c r="E851">
        <v>11</v>
      </c>
      <c r="F851" t="str">
        <f t="shared" si="13"/>
        <v>Average Per Ton1-in-10August Monthly System Peak DayAll11</v>
      </c>
      <c r="G851">
        <v>0.95125579999999998</v>
      </c>
      <c r="H851">
        <v>0.95125579999999998</v>
      </c>
      <c r="I851">
        <v>82.331000000000003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4789</v>
      </c>
      <c r="P851" t="s">
        <v>59</v>
      </c>
      <c r="Q851" t="s">
        <v>60</v>
      </c>
    </row>
    <row r="852" spans="1:17" x14ac:dyDescent="0.25">
      <c r="A852" t="s">
        <v>28</v>
      </c>
      <c r="B852" t="s">
        <v>38</v>
      </c>
      <c r="C852" t="s">
        <v>49</v>
      </c>
      <c r="D852" t="s">
        <v>26</v>
      </c>
      <c r="E852">
        <v>11</v>
      </c>
      <c r="F852" t="str">
        <f t="shared" si="13"/>
        <v>Average Per Premise1-in-10August Monthly System Peak DayAll11</v>
      </c>
      <c r="G852">
        <v>8.7272999999999996</v>
      </c>
      <c r="H852">
        <v>8.7273010000000006</v>
      </c>
      <c r="I852">
        <v>82.331000000000003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4789</v>
      </c>
      <c r="P852" t="s">
        <v>59</v>
      </c>
      <c r="Q852" t="s">
        <v>60</v>
      </c>
    </row>
    <row r="853" spans="1:17" x14ac:dyDescent="0.25">
      <c r="A853" t="s">
        <v>29</v>
      </c>
      <c r="B853" t="s">
        <v>38</v>
      </c>
      <c r="C853" t="s">
        <v>49</v>
      </c>
      <c r="D853" t="s">
        <v>26</v>
      </c>
      <c r="E853">
        <v>11</v>
      </c>
      <c r="F853" t="str">
        <f t="shared" si="13"/>
        <v>Average Per Device1-in-10August Monthly System Peak DayAll11</v>
      </c>
      <c r="G853">
        <v>3.6914889999999998</v>
      </c>
      <c r="H853">
        <v>3.6914889999999998</v>
      </c>
      <c r="I853">
        <v>82.331000000000003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4789</v>
      </c>
      <c r="P853" t="s">
        <v>59</v>
      </c>
      <c r="Q853" t="s">
        <v>60</v>
      </c>
    </row>
    <row r="854" spans="1:17" x14ac:dyDescent="0.25">
      <c r="A854" t="s">
        <v>43</v>
      </c>
      <c r="B854" t="s">
        <v>38</v>
      </c>
      <c r="C854" t="s">
        <v>49</v>
      </c>
      <c r="D854" t="s">
        <v>26</v>
      </c>
      <c r="E854">
        <v>11</v>
      </c>
      <c r="F854" t="str">
        <f t="shared" si="13"/>
        <v>Aggregate1-in-10August Monthly System Peak DayAll11</v>
      </c>
      <c r="G854">
        <v>41.79504</v>
      </c>
      <c r="H854">
        <v>41.79504</v>
      </c>
      <c r="I854">
        <v>82.331000000000003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4789</v>
      </c>
      <c r="P854" t="s">
        <v>59</v>
      </c>
      <c r="Q854" t="s">
        <v>60</v>
      </c>
    </row>
    <row r="855" spans="1:17" x14ac:dyDescent="0.25">
      <c r="A855" t="s">
        <v>30</v>
      </c>
      <c r="B855" t="s">
        <v>38</v>
      </c>
      <c r="C855" t="s">
        <v>37</v>
      </c>
      <c r="D855" t="s">
        <v>48</v>
      </c>
      <c r="E855">
        <v>11</v>
      </c>
      <c r="F855" t="str">
        <f t="shared" si="13"/>
        <v>Average Per Ton1-in-10August Typical Event Day30% Cycling11</v>
      </c>
      <c r="G855">
        <v>0.95179380000000002</v>
      </c>
      <c r="H855">
        <v>0.95179389999999997</v>
      </c>
      <c r="I855">
        <v>82.824100000000001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1337</v>
      </c>
      <c r="P855" t="s">
        <v>59</v>
      </c>
      <c r="Q855" t="s">
        <v>60</v>
      </c>
    </row>
    <row r="856" spans="1:17" x14ac:dyDescent="0.25">
      <c r="A856" t="s">
        <v>28</v>
      </c>
      <c r="B856" t="s">
        <v>38</v>
      </c>
      <c r="C856" t="s">
        <v>37</v>
      </c>
      <c r="D856" t="s">
        <v>48</v>
      </c>
      <c r="E856">
        <v>11</v>
      </c>
      <c r="F856" t="str">
        <f t="shared" si="13"/>
        <v>Average Per Premise1-in-10August Typical Event Day30% Cycling11</v>
      </c>
      <c r="G856">
        <v>10.098129999999999</v>
      </c>
      <c r="H856">
        <v>10.098129999999999</v>
      </c>
      <c r="I856">
        <v>82.824100000000001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1337</v>
      </c>
      <c r="P856" t="s">
        <v>59</v>
      </c>
      <c r="Q856" t="s">
        <v>60</v>
      </c>
    </row>
    <row r="857" spans="1:17" x14ac:dyDescent="0.25">
      <c r="A857" t="s">
        <v>29</v>
      </c>
      <c r="B857" t="s">
        <v>38</v>
      </c>
      <c r="C857" t="s">
        <v>37</v>
      </c>
      <c r="D857" t="s">
        <v>48</v>
      </c>
      <c r="E857">
        <v>11</v>
      </c>
      <c r="F857" t="str">
        <f t="shared" si="13"/>
        <v>Average Per Device1-in-10August Typical Event Day30% Cycling11</v>
      </c>
      <c r="G857">
        <v>3.6979449999999998</v>
      </c>
      <c r="H857">
        <v>3.6979449999999998</v>
      </c>
      <c r="I857">
        <v>82.824100000000001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1337</v>
      </c>
      <c r="P857" t="s">
        <v>59</v>
      </c>
      <c r="Q857" t="s">
        <v>60</v>
      </c>
    </row>
    <row r="858" spans="1:17" x14ac:dyDescent="0.25">
      <c r="A858" t="s">
        <v>43</v>
      </c>
      <c r="B858" t="s">
        <v>38</v>
      </c>
      <c r="C858" t="s">
        <v>37</v>
      </c>
      <c r="D858" t="s">
        <v>48</v>
      </c>
      <c r="E858">
        <v>11</v>
      </c>
      <c r="F858" t="str">
        <f t="shared" si="13"/>
        <v>Aggregate1-in-10August Typical Event Day30% Cycling11</v>
      </c>
      <c r="G858">
        <v>13.501200000000001</v>
      </c>
      <c r="H858">
        <v>13.501200000000001</v>
      </c>
      <c r="I858">
        <v>82.824100000000001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1337</v>
      </c>
      <c r="P858" t="s">
        <v>59</v>
      </c>
      <c r="Q858" t="s">
        <v>60</v>
      </c>
    </row>
    <row r="859" spans="1:17" x14ac:dyDescent="0.25">
      <c r="A859" t="s">
        <v>30</v>
      </c>
      <c r="B859" t="s">
        <v>38</v>
      </c>
      <c r="C859" t="s">
        <v>37</v>
      </c>
      <c r="D859" t="s">
        <v>31</v>
      </c>
      <c r="E859">
        <v>11</v>
      </c>
      <c r="F859" t="str">
        <f t="shared" si="13"/>
        <v>Average Per Ton1-in-10August Typical Event Day50% Cycling11</v>
      </c>
      <c r="G859">
        <v>0.93758209999999997</v>
      </c>
      <c r="H859">
        <v>0.93758200000000003</v>
      </c>
      <c r="I859">
        <v>81.841800000000006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3452</v>
      </c>
      <c r="P859" t="s">
        <v>59</v>
      </c>
      <c r="Q859" t="s">
        <v>60</v>
      </c>
    </row>
    <row r="860" spans="1:17" x14ac:dyDescent="0.25">
      <c r="A860" t="s">
        <v>28</v>
      </c>
      <c r="B860" t="s">
        <v>38</v>
      </c>
      <c r="C860" t="s">
        <v>37</v>
      </c>
      <c r="D860" t="s">
        <v>31</v>
      </c>
      <c r="E860">
        <v>11</v>
      </c>
      <c r="F860" t="str">
        <f t="shared" si="13"/>
        <v>Average Per Premise1-in-10August Typical Event Day50% Cycling11</v>
      </c>
      <c r="G860">
        <v>8.0807249999999993</v>
      </c>
      <c r="H860">
        <v>8.0807249999999993</v>
      </c>
      <c r="I860">
        <v>81.841800000000006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3452</v>
      </c>
      <c r="P860" t="s">
        <v>59</v>
      </c>
      <c r="Q860" t="s">
        <v>60</v>
      </c>
    </row>
    <row r="861" spans="1:17" x14ac:dyDescent="0.25">
      <c r="A861" t="s">
        <v>29</v>
      </c>
      <c r="B861" t="s">
        <v>38</v>
      </c>
      <c r="C861" t="s">
        <v>37</v>
      </c>
      <c r="D861" t="s">
        <v>31</v>
      </c>
      <c r="E861">
        <v>11</v>
      </c>
      <c r="F861" t="str">
        <f t="shared" si="13"/>
        <v>Average Per Device1-in-10August Typical Event Day50% Cycling11</v>
      </c>
      <c r="G861">
        <v>3.6363789999999998</v>
      </c>
      <c r="H861">
        <v>3.6363789999999998</v>
      </c>
      <c r="I861">
        <v>81.841800000000006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3452</v>
      </c>
      <c r="P861" t="s">
        <v>59</v>
      </c>
      <c r="Q861" t="s">
        <v>60</v>
      </c>
    </row>
    <row r="862" spans="1:17" x14ac:dyDescent="0.25">
      <c r="A862" t="s">
        <v>43</v>
      </c>
      <c r="B862" t="s">
        <v>38</v>
      </c>
      <c r="C862" t="s">
        <v>37</v>
      </c>
      <c r="D862" t="s">
        <v>31</v>
      </c>
      <c r="E862">
        <v>11</v>
      </c>
      <c r="F862" t="str">
        <f t="shared" si="13"/>
        <v>Aggregate1-in-10August Typical Event Day50% Cycling11</v>
      </c>
      <c r="G862">
        <v>27.894659999999998</v>
      </c>
      <c r="H862">
        <v>27.894659999999998</v>
      </c>
      <c r="I862">
        <v>81.841800000000006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3452</v>
      </c>
      <c r="P862" t="s">
        <v>59</v>
      </c>
      <c r="Q862" t="s">
        <v>60</v>
      </c>
    </row>
    <row r="863" spans="1:17" x14ac:dyDescent="0.25">
      <c r="A863" t="s">
        <v>30</v>
      </c>
      <c r="B863" t="s">
        <v>38</v>
      </c>
      <c r="C863" t="s">
        <v>37</v>
      </c>
      <c r="D863" t="s">
        <v>26</v>
      </c>
      <c r="E863">
        <v>11</v>
      </c>
      <c r="F863" t="str">
        <f t="shared" si="13"/>
        <v>Average Per Ton1-in-10August Typical Event DayAll11</v>
      </c>
      <c r="G863">
        <v>0.94155</v>
      </c>
      <c r="H863">
        <v>0.94155</v>
      </c>
      <c r="I863">
        <v>82.116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4789</v>
      </c>
      <c r="P863" t="s">
        <v>59</v>
      </c>
      <c r="Q863" t="s">
        <v>60</v>
      </c>
    </row>
    <row r="864" spans="1:17" x14ac:dyDescent="0.25">
      <c r="A864" t="s">
        <v>28</v>
      </c>
      <c r="B864" t="s">
        <v>38</v>
      </c>
      <c r="C864" t="s">
        <v>37</v>
      </c>
      <c r="D864" t="s">
        <v>26</v>
      </c>
      <c r="E864">
        <v>11</v>
      </c>
      <c r="F864" t="str">
        <f t="shared" si="13"/>
        <v>Average Per Premise1-in-10August Typical Event DayAll11</v>
      </c>
      <c r="G864">
        <v>8.6382549999999991</v>
      </c>
      <c r="H864">
        <v>8.6382549999999991</v>
      </c>
      <c r="I864">
        <v>82.116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4789</v>
      </c>
      <c r="P864" t="s">
        <v>59</v>
      </c>
      <c r="Q864" t="s">
        <v>60</v>
      </c>
    </row>
    <row r="865" spans="1:17" x14ac:dyDescent="0.25">
      <c r="A865" t="s">
        <v>29</v>
      </c>
      <c r="B865" t="s">
        <v>38</v>
      </c>
      <c r="C865" t="s">
        <v>37</v>
      </c>
      <c r="D865" t="s">
        <v>26</v>
      </c>
      <c r="E865">
        <v>11</v>
      </c>
      <c r="F865" t="str">
        <f t="shared" si="13"/>
        <v>Average Per Device1-in-10August Typical Event DayAll11</v>
      </c>
      <c r="G865">
        <v>3.6538240000000002</v>
      </c>
      <c r="H865">
        <v>3.6538240000000002</v>
      </c>
      <c r="I865">
        <v>82.116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4789</v>
      </c>
      <c r="P865" t="s">
        <v>59</v>
      </c>
      <c r="Q865" t="s">
        <v>60</v>
      </c>
    </row>
    <row r="866" spans="1:17" x14ac:dyDescent="0.25">
      <c r="A866" t="s">
        <v>43</v>
      </c>
      <c r="B866" t="s">
        <v>38</v>
      </c>
      <c r="C866" t="s">
        <v>37</v>
      </c>
      <c r="D866" t="s">
        <v>26</v>
      </c>
      <c r="E866">
        <v>11</v>
      </c>
      <c r="F866" t="str">
        <f t="shared" si="13"/>
        <v>Aggregate1-in-10August Typical Event DayAll11</v>
      </c>
      <c r="G866">
        <v>41.368600000000001</v>
      </c>
      <c r="H866">
        <v>41.368600000000001</v>
      </c>
      <c r="I866">
        <v>82.116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4789</v>
      </c>
      <c r="P866" t="s">
        <v>59</v>
      </c>
      <c r="Q866" t="s">
        <v>60</v>
      </c>
    </row>
    <row r="867" spans="1:17" x14ac:dyDescent="0.25">
      <c r="A867" t="s">
        <v>30</v>
      </c>
      <c r="B867" t="s">
        <v>38</v>
      </c>
      <c r="C867" t="s">
        <v>50</v>
      </c>
      <c r="D867" t="s">
        <v>48</v>
      </c>
      <c r="E867">
        <v>11</v>
      </c>
      <c r="F867" t="str">
        <f t="shared" si="13"/>
        <v>Average Per Ton1-in-10July Monthly System Peak Day30% Cycling11</v>
      </c>
      <c r="G867">
        <v>0.87682590000000005</v>
      </c>
      <c r="H867">
        <v>0.87682590000000005</v>
      </c>
      <c r="I867">
        <v>77.303200000000004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1337</v>
      </c>
      <c r="P867" t="s">
        <v>59</v>
      </c>
      <c r="Q867" t="s">
        <v>60</v>
      </c>
    </row>
    <row r="868" spans="1:17" x14ac:dyDescent="0.25">
      <c r="A868" t="s">
        <v>28</v>
      </c>
      <c r="B868" t="s">
        <v>38</v>
      </c>
      <c r="C868" t="s">
        <v>50</v>
      </c>
      <c r="D868" t="s">
        <v>48</v>
      </c>
      <c r="E868">
        <v>11</v>
      </c>
      <c r="F868" t="str">
        <f t="shared" si="13"/>
        <v>Average Per Premise1-in-10July Monthly System Peak Day30% Cycling11</v>
      </c>
      <c r="G868">
        <v>9.3027499999999996</v>
      </c>
      <c r="H868">
        <v>9.3027490000000004</v>
      </c>
      <c r="I868">
        <v>77.303200000000004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1337</v>
      </c>
      <c r="P868" t="s">
        <v>59</v>
      </c>
      <c r="Q868" t="s">
        <v>60</v>
      </c>
    </row>
    <row r="869" spans="1:17" x14ac:dyDescent="0.25">
      <c r="A869" t="s">
        <v>29</v>
      </c>
      <c r="B869" t="s">
        <v>38</v>
      </c>
      <c r="C869" t="s">
        <v>50</v>
      </c>
      <c r="D869" t="s">
        <v>48</v>
      </c>
      <c r="E869">
        <v>11</v>
      </c>
      <c r="F869" t="str">
        <f t="shared" si="13"/>
        <v>Average Per Device1-in-10July Monthly System Peak Day30% Cycling11</v>
      </c>
      <c r="G869">
        <v>3.4066770000000002</v>
      </c>
      <c r="H869">
        <v>3.406676</v>
      </c>
      <c r="I869">
        <v>77.303200000000004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1337</v>
      </c>
      <c r="P869" t="s">
        <v>59</v>
      </c>
      <c r="Q869" t="s">
        <v>60</v>
      </c>
    </row>
    <row r="870" spans="1:17" x14ac:dyDescent="0.25">
      <c r="A870" t="s">
        <v>43</v>
      </c>
      <c r="B870" t="s">
        <v>38</v>
      </c>
      <c r="C870" t="s">
        <v>50</v>
      </c>
      <c r="D870" t="s">
        <v>48</v>
      </c>
      <c r="E870">
        <v>11</v>
      </c>
      <c r="F870" t="str">
        <f t="shared" si="13"/>
        <v>Aggregate1-in-10July Monthly System Peak Day30% Cycling11</v>
      </c>
      <c r="G870">
        <v>12.43778</v>
      </c>
      <c r="H870">
        <v>12.43778</v>
      </c>
      <c r="I870">
        <v>77.303200000000004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1337</v>
      </c>
      <c r="P870" t="s">
        <v>59</v>
      </c>
      <c r="Q870" t="s">
        <v>60</v>
      </c>
    </row>
    <row r="871" spans="1:17" x14ac:dyDescent="0.25">
      <c r="A871" t="s">
        <v>30</v>
      </c>
      <c r="B871" t="s">
        <v>38</v>
      </c>
      <c r="C871" t="s">
        <v>50</v>
      </c>
      <c r="D871" t="s">
        <v>31</v>
      </c>
      <c r="E871">
        <v>11</v>
      </c>
      <c r="F871" t="str">
        <f t="shared" si="13"/>
        <v>Average Per Ton1-in-10July Monthly System Peak Day50% Cycling11</v>
      </c>
      <c r="G871">
        <v>0.90717550000000002</v>
      </c>
      <c r="H871">
        <v>0.90717550000000002</v>
      </c>
      <c r="I871">
        <v>76.663200000000003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3452</v>
      </c>
      <c r="P871" t="s">
        <v>59</v>
      </c>
      <c r="Q871" t="s">
        <v>60</v>
      </c>
    </row>
    <row r="872" spans="1:17" x14ac:dyDescent="0.25">
      <c r="A872" t="s">
        <v>28</v>
      </c>
      <c r="B872" t="s">
        <v>38</v>
      </c>
      <c r="C872" t="s">
        <v>50</v>
      </c>
      <c r="D872" t="s">
        <v>31</v>
      </c>
      <c r="E872">
        <v>11</v>
      </c>
      <c r="F872" t="str">
        <f t="shared" si="13"/>
        <v>Average Per Premise1-in-10July Monthly System Peak Day50% Cycling11</v>
      </c>
      <c r="G872">
        <v>7.8186600000000004</v>
      </c>
      <c r="H872">
        <v>7.8186600000000004</v>
      </c>
      <c r="I872">
        <v>76.663200000000003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3452</v>
      </c>
      <c r="P872" t="s">
        <v>59</v>
      </c>
      <c r="Q872" t="s">
        <v>60</v>
      </c>
    </row>
    <row r="873" spans="1:17" x14ac:dyDescent="0.25">
      <c r="A873" t="s">
        <v>29</v>
      </c>
      <c r="B873" t="s">
        <v>38</v>
      </c>
      <c r="C873" t="s">
        <v>50</v>
      </c>
      <c r="D873" t="s">
        <v>31</v>
      </c>
      <c r="E873">
        <v>11</v>
      </c>
      <c r="F873" t="str">
        <f t="shared" si="13"/>
        <v>Average Per Device1-in-10July Monthly System Peak Day50% Cycling11</v>
      </c>
      <c r="G873">
        <v>3.5184479999999998</v>
      </c>
      <c r="H873">
        <v>3.5184479999999998</v>
      </c>
      <c r="I873">
        <v>76.663200000000003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3452</v>
      </c>
      <c r="P873" t="s">
        <v>59</v>
      </c>
      <c r="Q873" t="s">
        <v>60</v>
      </c>
    </row>
    <row r="874" spans="1:17" x14ac:dyDescent="0.25">
      <c r="A874" t="s">
        <v>43</v>
      </c>
      <c r="B874" t="s">
        <v>38</v>
      </c>
      <c r="C874" t="s">
        <v>50</v>
      </c>
      <c r="D874" t="s">
        <v>31</v>
      </c>
      <c r="E874">
        <v>11</v>
      </c>
      <c r="F874" t="str">
        <f t="shared" si="13"/>
        <v>Aggregate1-in-10July Monthly System Peak Day50% Cycling11</v>
      </c>
      <c r="G874">
        <v>26.990010000000002</v>
      </c>
      <c r="H874">
        <v>26.990020000000001</v>
      </c>
      <c r="I874">
        <v>76.663200000000003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3452</v>
      </c>
      <c r="P874" t="s">
        <v>59</v>
      </c>
      <c r="Q874" t="s">
        <v>60</v>
      </c>
    </row>
    <row r="875" spans="1:17" x14ac:dyDescent="0.25">
      <c r="A875" t="s">
        <v>30</v>
      </c>
      <c r="B875" t="s">
        <v>38</v>
      </c>
      <c r="C875" t="s">
        <v>50</v>
      </c>
      <c r="D875" t="s">
        <v>26</v>
      </c>
      <c r="E875">
        <v>11</v>
      </c>
      <c r="F875" t="str">
        <f t="shared" si="13"/>
        <v>Average Per Ton1-in-10July Monthly System Peak DayAll11</v>
      </c>
      <c r="G875">
        <v>0.89870190000000005</v>
      </c>
      <c r="H875">
        <v>0.89870190000000005</v>
      </c>
      <c r="I875">
        <v>76.841800000000006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4789</v>
      </c>
      <c r="P875" t="s">
        <v>59</v>
      </c>
      <c r="Q875" t="s">
        <v>60</v>
      </c>
    </row>
    <row r="876" spans="1:17" x14ac:dyDescent="0.25">
      <c r="A876" t="s">
        <v>28</v>
      </c>
      <c r="B876" t="s">
        <v>38</v>
      </c>
      <c r="C876" t="s">
        <v>50</v>
      </c>
      <c r="D876" t="s">
        <v>26</v>
      </c>
      <c r="E876">
        <v>11</v>
      </c>
      <c r="F876" t="str">
        <f t="shared" si="13"/>
        <v>Average Per Premise1-in-10July Monthly System Peak DayAll11</v>
      </c>
      <c r="G876">
        <v>8.2451450000000008</v>
      </c>
      <c r="H876">
        <v>8.2451450000000008</v>
      </c>
      <c r="I876">
        <v>76.841800000000006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4789</v>
      </c>
      <c r="P876" t="s">
        <v>59</v>
      </c>
      <c r="Q876" t="s">
        <v>60</v>
      </c>
    </row>
    <row r="877" spans="1:17" x14ac:dyDescent="0.25">
      <c r="A877" t="s">
        <v>29</v>
      </c>
      <c r="B877" t="s">
        <v>38</v>
      </c>
      <c r="C877" t="s">
        <v>50</v>
      </c>
      <c r="D877" t="s">
        <v>26</v>
      </c>
      <c r="E877">
        <v>11</v>
      </c>
      <c r="F877" t="str">
        <f t="shared" si="13"/>
        <v>Average Per Device1-in-10July Monthly System Peak DayAll11</v>
      </c>
      <c r="G877">
        <v>3.487546</v>
      </c>
      <c r="H877">
        <v>3.487546</v>
      </c>
      <c r="I877">
        <v>76.841800000000006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4789</v>
      </c>
      <c r="P877" t="s">
        <v>59</v>
      </c>
      <c r="Q877" t="s">
        <v>60</v>
      </c>
    </row>
    <row r="878" spans="1:17" x14ac:dyDescent="0.25">
      <c r="A878" t="s">
        <v>43</v>
      </c>
      <c r="B878" t="s">
        <v>38</v>
      </c>
      <c r="C878" t="s">
        <v>50</v>
      </c>
      <c r="D878" t="s">
        <v>26</v>
      </c>
      <c r="E878">
        <v>11</v>
      </c>
      <c r="F878" t="str">
        <f t="shared" si="13"/>
        <v>Aggregate1-in-10July Monthly System Peak DayAll11</v>
      </c>
      <c r="G878">
        <v>39.485999999999997</v>
      </c>
      <c r="H878">
        <v>39.485999999999997</v>
      </c>
      <c r="I878">
        <v>76.841800000000006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4789</v>
      </c>
      <c r="P878" t="s">
        <v>59</v>
      </c>
      <c r="Q878" t="s">
        <v>60</v>
      </c>
    </row>
    <row r="879" spans="1:17" x14ac:dyDescent="0.25">
      <c r="A879" t="s">
        <v>30</v>
      </c>
      <c r="B879" t="s">
        <v>38</v>
      </c>
      <c r="C879" t="s">
        <v>51</v>
      </c>
      <c r="D879" t="s">
        <v>48</v>
      </c>
      <c r="E879">
        <v>11</v>
      </c>
      <c r="F879" t="str">
        <f t="shared" si="13"/>
        <v>Average Per Ton1-in-10June Monthly System Peak Day30% Cycling11</v>
      </c>
      <c r="G879">
        <v>0.85627500000000001</v>
      </c>
      <c r="H879">
        <v>0.85627500000000001</v>
      </c>
      <c r="I879">
        <v>80.102999999999994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1337</v>
      </c>
      <c r="P879" t="s">
        <v>59</v>
      </c>
      <c r="Q879" t="s">
        <v>60</v>
      </c>
    </row>
    <row r="880" spans="1:17" x14ac:dyDescent="0.25">
      <c r="A880" t="s">
        <v>28</v>
      </c>
      <c r="B880" t="s">
        <v>38</v>
      </c>
      <c r="C880" t="s">
        <v>51</v>
      </c>
      <c r="D880" t="s">
        <v>48</v>
      </c>
      <c r="E880">
        <v>11</v>
      </c>
      <c r="F880" t="str">
        <f t="shared" si="13"/>
        <v>Average Per Premise1-in-10June Monthly System Peak Day30% Cycling11</v>
      </c>
      <c r="G880">
        <v>9.0847130000000007</v>
      </c>
      <c r="H880">
        <v>9.0847130000000007</v>
      </c>
      <c r="I880">
        <v>80.102999999999994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1337</v>
      </c>
      <c r="P880" t="s">
        <v>59</v>
      </c>
      <c r="Q880" t="s">
        <v>60</v>
      </c>
    </row>
    <row r="881" spans="1:17" x14ac:dyDescent="0.25">
      <c r="A881" t="s">
        <v>29</v>
      </c>
      <c r="B881" t="s">
        <v>38</v>
      </c>
      <c r="C881" t="s">
        <v>51</v>
      </c>
      <c r="D881" t="s">
        <v>48</v>
      </c>
      <c r="E881">
        <v>11</v>
      </c>
      <c r="F881" t="str">
        <f t="shared" si="13"/>
        <v>Average Per Device1-in-10June Monthly System Peak Day30% Cycling11</v>
      </c>
      <c r="G881">
        <v>3.3268309999999999</v>
      </c>
      <c r="H881">
        <v>3.3268309999999999</v>
      </c>
      <c r="I881">
        <v>80.102999999999994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1337</v>
      </c>
      <c r="P881" t="s">
        <v>59</v>
      </c>
      <c r="Q881" t="s">
        <v>60</v>
      </c>
    </row>
    <row r="882" spans="1:17" x14ac:dyDescent="0.25">
      <c r="A882" t="s">
        <v>43</v>
      </c>
      <c r="B882" t="s">
        <v>38</v>
      </c>
      <c r="C882" t="s">
        <v>51</v>
      </c>
      <c r="D882" t="s">
        <v>48</v>
      </c>
      <c r="E882">
        <v>11</v>
      </c>
      <c r="F882" t="str">
        <f t="shared" si="13"/>
        <v>Aggregate1-in-10June Monthly System Peak Day30% Cycling11</v>
      </c>
      <c r="G882">
        <v>12.14626</v>
      </c>
      <c r="H882">
        <v>12.14626</v>
      </c>
      <c r="I882">
        <v>80.102999999999994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1337</v>
      </c>
      <c r="P882" t="s">
        <v>59</v>
      </c>
      <c r="Q882" t="s">
        <v>60</v>
      </c>
    </row>
    <row r="883" spans="1:17" x14ac:dyDescent="0.25">
      <c r="A883" t="s">
        <v>30</v>
      </c>
      <c r="B883" t="s">
        <v>38</v>
      </c>
      <c r="C883" t="s">
        <v>51</v>
      </c>
      <c r="D883" t="s">
        <v>31</v>
      </c>
      <c r="E883">
        <v>11</v>
      </c>
      <c r="F883" t="str">
        <f t="shared" si="13"/>
        <v>Average Per Ton1-in-10June Monthly System Peak Day50% Cycling11</v>
      </c>
      <c r="G883">
        <v>0.89872799999999997</v>
      </c>
      <c r="H883">
        <v>0.89872799999999997</v>
      </c>
      <c r="I883">
        <v>79.0685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3452</v>
      </c>
      <c r="P883" t="s">
        <v>59</v>
      </c>
      <c r="Q883" t="s">
        <v>60</v>
      </c>
    </row>
    <row r="884" spans="1:17" x14ac:dyDescent="0.25">
      <c r="A884" t="s">
        <v>28</v>
      </c>
      <c r="B884" t="s">
        <v>38</v>
      </c>
      <c r="C884" t="s">
        <v>51</v>
      </c>
      <c r="D884" t="s">
        <v>31</v>
      </c>
      <c r="E884">
        <v>11</v>
      </c>
      <c r="F884" t="str">
        <f t="shared" si="13"/>
        <v>Average Per Premise1-in-10June Monthly System Peak Day50% Cycling11</v>
      </c>
      <c r="G884">
        <v>7.7458539999999996</v>
      </c>
      <c r="H884">
        <v>7.7458539999999996</v>
      </c>
      <c r="I884">
        <v>79.0685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3452</v>
      </c>
      <c r="P884" t="s">
        <v>59</v>
      </c>
      <c r="Q884" t="s">
        <v>60</v>
      </c>
    </row>
    <row r="885" spans="1:17" x14ac:dyDescent="0.25">
      <c r="A885" t="s">
        <v>29</v>
      </c>
      <c r="B885" t="s">
        <v>38</v>
      </c>
      <c r="C885" t="s">
        <v>51</v>
      </c>
      <c r="D885" t="s">
        <v>31</v>
      </c>
      <c r="E885">
        <v>11</v>
      </c>
      <c r="F885" t="str">
        <f t="shared" si="13"/>
        <v>Average Per Device1-in-10June Monthly System Peak Day50% Cycling11</v>
      </c>
      <c r="G885">
        <v>3.485684</v>
      </c>
      <c r="H885">
        <v>3.4856850000000001</v>
      </c>
      <c r="I885">
        <v>79.0685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3452</v>
      </c>
      <c r="P885" t="s">
        <v>59</v>
      </c>
      <c r="Q885" t="s">
        <v>60</v>
      </c>
    </row>
    <row r="886" spans="1:17" x14ac:dyDescent="0.25">
      <c r="A886" t="s">
        <v>43</v>
      </c>
      <c r="B886" t="s">
        <v>38</v>
      </c>
      <c r="C886" t="s">
        <v>51</v>
      </c>
      <c r="D886" t="s">
        <v>31</v>
      </c>
      <c r="E886">
        <v>11</v>
      </c>
      <c r="F886" t="str">
        <f t="shared" si="13"/>
        <v>Aggregate1-in-10June Monthly System Peak Day50% Cycling11</v>
      </c>
      <c r="G886">
        <v>26.738689999999998</v>
      </c>
      <c r="H886">
        <v>26.738689999999998</v>
      </c>
      <c r="I886">
        <v>79.0685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3452</v>
      </c>
      <c r="P886" t="s">
        <v>59</v>
      </c>
      <c r="Q886" t="s">
        <v>60</v>
      </c>
    </row>
    <row r="887" spans="1:17" x14ac:dyDescent="0.25">
      <c r="A887" t="s">
        <v>30</v>
      </c>
      <c r="B887" t="s">
        <v>38</v>
      </c>
      <c r="C887" t="s">
        <v>51</v>
      </c>
      <c r="D887" t="s">
        <v>26</v>
      </c>
      <c r="E887">
        <v>11</v>
      </c>
      <c r="F887" t="str">
        <f t="shared" si="13"/>
        <v>Average Per Ton1-in-10June Monthly System Peak DayAll11</v>
      </c>
      <c r="G887">
        <v>0.88687510000000003</v>
      </c>
      <c r="H887">
        <v>0.88687510000000003</v>
      </c>
      <c r="I887">
        <v>79.357399999999998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4789</v>
      </c>
      <c r="P887" t="s">
        <v>59</v>
      </c>
      <c r="Q887" t="s">
        <v>60</v>
      </c>
    </row>
    <row r="888" spans="1:17" x14ac:dyDescent="0.25">
      <c r="A888" t="s">
        <v>28</v>
      </c>
      <c r="B888" t="s">
        <v>38</v>
      </c>
      <c r="C888" t="s">
        <v>51</v>
      </c>
      <c r="D888" t="s">
        <v>26</v>
      </c>
      <c r="E888">
        <v>11</v>
      </c>
      <c r="F888" t="str">
        <f t="shared" si="13"/>
        <v>Average Per Premise1-in-10June Monthly System Peak DayAll11</v>
      </c>
      <c r="G888">
        <v>8.1366390000000006</v>
      </c>
      <c r="H888">
        <v>8.1366399999999999</v>
      </c>
      <c r="I888">
        <v>79.357399999999998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4789</v>
      </c>
      <c r="P888" t="s">
        <v>59</v>
      </c>
      <c r="Q888" t="s">
        <v>60</v>
      </c>
    </row>
    <row r="889" spans="1:17" x14ac:dyDescent="0.25">
      <c r="A889" t="s">
        <v>29</v>
      </c>
      <c r="B889" t="s">
        <v>38</v>
      </c>
      <c r="C889" t="s">
        <v>51</v>
      </c>
      <c r="D889" t="s">
        <v>26</v>
      </c>
      <c r="E889">
        <v>11</v>
      </c>
      <c r="F889" t="str">
        <f t="shared" si="13"/>
        <v>Average Per Device1-in-10June Monthly System Peak DayAll11</v>
      </c>
      <c r="G889">
        <v>3.4416500000000001</v>
      </c>
      <c r="H889">
        <v>3.4416500000000001</v>
      </c>
      <c r="I889">
        <v>79.357399999999998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4789</v>
      </c>
      <c r="P889" t="s">
        <v>59</v>
      </c>
      <c r="Q889" t="s">
        <v>60</v>
      </c>
    </row>
    <row r="890" spans="1:17" x14ac:dyDescent="0.25">
      <c r="A890" t="s">
        <v>43</v>
      </c>
      <c r="B890" t="s">
        <v>38</v>
      </c>
      <c r="C890" t="s">
        <v>51</v>
      </c>
      <c r="D890" t="s">
        <v>26</v>
      </c>
      <c r="E890">
        <v>11</v>
      </c>
      <c r="F890" t="str">
        <f t="shared" si="13"/>
        <v>Aggregate1-in-10June Monthly System Peak DayAll11</v>
      </c>
      <c r="G890">
        <v>38.966369999999998</v>
      </c>
      <c r="H890">
        <v>38.966369999999998</v>
      </c>
      <c r="I890">
        <v>79.357399999999998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4789</v>
      </c>
      <c r="P890" t="s">
        <v>59</v>
      </c>
      <c r="Q890" t="s">
        <v>60</v>
      </c>
    </row>
    <row r="891" spans="1:17" x14ac:dyDescent="0.25">
      <c r="A891" t="s">
        <v>30</v>
      </c>
      <c r="B891" t="s">
        <v>38</v>
      </c>
      <c r="C891" t="s">
        <v>52</v>
      </c>
      <c r="D891" t="s">
        <v>48</v>
      </c>
      <c r="E891">
        <v>11</v>
      </c>
      <c r="F891" t="str">
        <f t="shared" si="13"/>
        <v>Average Per Ton1-in-10May Monthly System Peak Day30% Cycling11</v>
      </c>
      <c r="G891">
        <v>0.85686059999999997</v>
      </c>
      <c r="H891">
        <v>0.85686059999999997</v>
      </c>
      <c r="I891">
        <v>82.606800000000007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1337</v>
      </c>
      <c r="P891" t="s">
        <v>59</v>
      </c>
      <c r="Q891" t="s">
        <v>60</v>
      </c>
    </row>
    <row r="892" spans="1:17" x14ac:dyDescent="0.25">
      <c r="A892" t="s">
        <v>28</v>
      </c>
      <c r="B892" t="s">
        <v>38</v>
      </c>
      <c r="C892" t="s">
        <v>52</v>
      </c>
      <c r="D892" t="s">
        <v>48</v>
      </c>
      <c r="E892">
        <v>11</v>
      </c>
      <c r="F892" t="str">
        <f t="shared" si="13"/>
        <v>Average Per Premise1-in-10May Monthly System Peak Day30% Cycling11</v>
      </c>
      <c r="G892">
        <v>9.0909259999999996</v>
      </c>
      <c r="H892">
        <v>9.0909259999999996</v>
      </c>
      <c r="I892">
        <v>82.606800000000007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1337</v>
      </c>
      <c r="P892" t="s">
        <v>59</v>
      </c>
      <c r="Q892" t="s">
        <v>60</v>
      </c>
    </row>
    <row r="893" spans="1:17" x14ac:dyDescent="0.25">
      <c r="A893" t="s">
        <v>29</v>
      </c>
      <c r="B893" t="s">
        <v>38</v>
      </c>
      <c r="C893" t="s">
        <v>52</v>
      </c>
      <c r="D893" t="s">
        <v>48</v>
      </c>
      <c r="E893">
        <v>11</v>
      </c>
      <c r="F893" t="str">
        <f t="shared" si="13"/>
        <v>Average Per Device1-in-10May Monthly System Peak Day30% Cycling11</v>
      </c>
      <c r="G893">
        <v>3.3291059999999999</v>
      </c>
      <c r="H893">
        <v>3.3291059999999999</v>
      </c>
      <c r="I893">
        <v>82.606800000000007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1337</v>
      </c>
      <c r="P893" t="s">
        <v>59</v>
      </c>
      <c r="Q893" t="s">
        <v>60</v>
      </c>
    </row>
    <row r="894" spans="1:17" x14ac:dyDescent="0.25">
      <c r="A894" t="s">
        <v>43</v>
      </c>
      <c r="B894" t="s">
        <v>38</v>
      </c>
      <c r="C894" t="s">
        <v>52</v>
      </c>
      <c r="D894" t="s">
        <v>48</v>
      </c>
      <c r="E894">
        <v>11</v>
      </c>
      <c r="F894" t="str">
        <f t="shared" si="13"/>
        <v>Aggregate1-in-10May Monthly System Peak Day30% Cycling11</v>
      </c>
      <c r="G894">
        <v>12.15457</v>
      </c>
      <c r="H894">
        <v>12.15457</v>
      </c>
      <c r="I894">
        <v>82.606800000000007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1337</v>
      </c>
      <c r="P894" t="s">
        <v>59</v>
      </c>
      <c r="Q894" t="s">
        <v>60</v>
      </c>
    </row>
    <row r="895" spans="1:17" x14ac:dyDescent="0.25">
      <c r="A895" t="s">
        <v>30</v>
      </c>
      <c r="B895" t="s">
        <v>38</v>
      </c>
      <c r="C895" t="s">
        <v>52</v>
      </c>
      <c r="D895" t="s">
        <v>31</v>
      </c>
      <c r="E895">
        <v>11</v>
      </c>
      <c r="F895" t="str">
        <f t="shared" si="13"/>
        <v>Average Per Ton1-in-10May Monthly System Peak Day50% Cycling11</v>
      </c>
      <c r="G895">
        <v>0.89795919999999996</v>
      </c>
      <c r="H895">
        <v>0.89795930000000002</v>
      </c>
      <c r="I895">
        <v>81.573599999999999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3452</v>
      </c>
      <c r="P895" t="s">
        <v>59</v>
      </c>
      <c r="Q895" t="s">
        <v>60</v>
      </c>
    </row>
    <row r="896" spans="1:17" x14ac:dyDescent="0.25">
      <c r="A896" t="s">
        <v>28</v>
      </c>
      <c r="B896" t="s">
        <v>38</v>
      </c>
      <c r="C896" t="s">
        <v>52</v>
      </c>
      <c r="D896" t="s">
        <v>31</v>
      </c>
      <c r="E896">
        <v>11</v>
      </c>
      <c r="F896" t="str">
        <f t="shared" si="13"/>
        <v>Average Per Premise1-in-10May Monthly System Peak Day50% Cycling11</v>
      </c>
      <c r="G896">
        <v>7.7392279999999998</v>
      </c>
      <c r="H896">
        <v>7.7392279999999998</v>
      </c>
      <c r="I896">
        <v>81.573599999999999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3452</v>
      </c>
      <c r="P896" t="s">
        <v>59</v>
      </c>
      <c r="Q896" t="s">
        <v>60</v>
      </c>
    </row>
    <row r="897" spans="1:17" x14ac:dyDescent="0.25">
      <c r="A897" t="s">
        <v>29</v>
      </c>
      <c r="B897" t="s">
        <v>38</v>
      </c>
      <c r="C897" t="s">
        <v>52</v>
      </c>
      <c r="D897" t="s">
        <v>31</v>
      </c>
      <c r="E897">
        <v>11</v>
      </c>
      <c r="F897" t="str">
        <f t="shared" si="13"/>
        <v>Average Per Device1-in-10May Monthly System Peak Day50% Cycling11</v>
      </c>
      <c r="G897">
        <v>3.4827029999999999</v>
      </c>
      <c r="H897">
        <v>3.4827029999999999</v>
      </c>
      <c r="I897">
        <v>81.573599999999999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3452</v>
      </c>
      <c r="P897" t="s">
        <v>59</v>
      </c>
      <c r="Q897" t="s">
        <v>60</v>
      </c>
    </row>
    <row r="898" spans="1:17" x14ac:dyDescent="0.25">
      <c r="A898" t="s">
        <v>43</v>
      </c>
      <c r="B898" t="s">
        <v>38</v>
      </c>
      <c r="C898" t="s">
        <v>52</v>
      </c>
      <c r="D898" t="s">
        <v>31</v>
      </c>
      <c r="E898">
        <v>11</v>
      </c>
      <c r="F898" t="str">
        <f t="shared" si="13"/>
        <v>Aggregate1-in-10May Monthly System Peak Day50% Cycling11</v>
      </c>
      <c r="G898">
        <v>26.715820000000001</v>
      </c>
      <c r="H898">
        <v>26.715820000000001</v>
      </c>
      <c r="I898">
        <v>81.573599999999999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3452</v>
      </c>
      <c r="P898" t="s">
        <v>59</v>
      </c>
      <c r="Q898" t="s">
        <v>60</v>
      </c>
    </row>
    <row r="899" spans="1:17" x14ac:dyDescent="0.25">
      <c r="A899" t="s">
        <v>30</v>
      </c>
      <c r="B899" t="s">
        <v>38</v>
      </c>
      <c r="C899" t="s">
        <v>52</v>
      </c>
      <c r="D899" t="s">
        <v>26</v>
      </c>
      <c r="E899">
        <v>11</v>
      </c>
      <c r="F899" t="str">
        <f t="shared" ref="F899:F962" si="14">CONCATENATE(A899,B899,C899,D899,E899)</f>
        <v>Average Per Ton1-in-10May Monthly System Peak DayAll11</v>
      </c>
      <c r="G899">
        <v>0.88648450000000001</v>
      </c>
      <c r="H899">
        <v>0.88648450000000001</v>
      </c>
      <c r="I899">
        <v>81.862099999999998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4789</v>
      </c>
      <c r="P899" t="s">
        <v>59</v>
      </c>
      <c r="Q899" t="s">
        <v>60</v>
      </c>
    </row>
    <row r="900" spans="1:17" x14ac:dyDescent="0.25">
      <c r="A900" t="s">
        <v>28</v>
      </c>
      <c r="B900" t="s">
        <v>38</v>
      </c>
      <c r="C900" t="s">
        <v>52</v>
      </c>
      <c r="D900" t="s">
        <v>26</v>
      </c>
      <c r="E900">
        <v>11</v>
      </c>
      <c r="F900" t="str">
        <f t="shared" si="14"/>
        <v>Average Per Premise1-in-10May Monthly System Peak DayAll11</v>
      </c>
      <c r="G900">
        <v>8.1330559999999998</v>
      </c>
      <c r="H900">
        <v>8.1330559999999998</v>
      </c>
      <c r="I900">
        <v>81.862099999999998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4789</v>
      </c>
      <c r="P900" t="s">
        <v>59</v>
      </c>
      <c r="Q900" t="s">
        <v>60</v>
      </c>
    </row>
    <row r="901" spans="1:17" x14ac:dyDescent="0.25">
      <c r="A901" t="s">
        <v>29</v>
      </c>
      <c r="B901" t="s">
        <v>38</v>
      </c>
      <c r="C901" t="s">
        <v>52</v>
      </c>
      <c r="D901" t="s">
        <v>26</v>
      </c>
      <c r="E901">
        <v>11</v>
      </c>
      <c r="F901" t="str">
        <f t="shared" si="14"/>
        <v>Average Per Device1-in-10May Monthly System Peak DayAll11</v>
      </c>
      <c r="G901">
        <v>3.4401350000000002</v>
      </c>
      <c r="H901">
        <v>3.4401350000000002</v>
      </c>
      <c r="I901">
        <v>81.862099999999998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4789</v>
      </c>
      <c r="P901" t="s">
        <v>59</v>
      </c>
      <c r="Q901" t="s">
        <v>60</v>
      </c>
    </row>
    <row r="902" spans="1:17" x14ac:dyDescent="0.25">
      <c r="A902" t="s">
        <v>43</v>
      </c>
      <c r="B902" t="s">
        <v>38</v>
      </c>
      <c r="C902" t="s">
        <v>52</v>
      </c>
      <c r="D902" t="s">
        <v>26</v>
      </c>
      <c r="E902">
        <v>11</v>
      </c>
      <c r="F902" t="str">
        <f t="shared" si="14"/>
        <v>Aggregate1-in-10May Monthly System Peak DayAll11</v>
      </c>
      <c r="G902">
        <v>38.949210000000001</v>
      </c>
      <c r="H902">
        <v>38.949210000000001</v>
      </c>
      <c r="I902">
        <v>81.862099999999998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4789</v>
      </c>
      <c r="P902" t="s">
        <v>59</v>
      </c>
      <c r="Q902" t="s">
        <v>60</v>
      </c>
    </row>
    <row r="903" spans="1:17" x14ac:dyDescent="0.25">
      <c r="A903" t="s">
        <v>30</v>
      </c>
      <c r="B903" t="s">
        <v>38</v>
      </c>
      <c r="C903" t="s">
        <v>53</v>
      </c>
      <c r="D903" t="s">
        <v>48</v>
      </c>
      <c r="E903">
        <v>11</v>
      </c>
      <c r="F903" t="str">
        <f t="shared" si="14"/>
        <v>Average Per Ton1-in-10October Monthly System Peak Day30% Cycling11</v>
      </c>
      <c r="G903">
        <v>0.90583259999999999</v>
      </c>
      <c r="H903">
        <v>0.90583259999999999</v>
      </c>
      <c r="I903">
        <v>80.781199999999998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1337</v>
      </c>
      <c r="P903" t="s">
        <v>59</v>
      </c>
      <c r="Q903" t="s">
        <v>60</v>
      </c>
    </row>
    <row r="904" spans="1:17" x14ac:dyDescent="0.25">
      <c r="A904" t="s">
        <v>28</v>
      </c>
      <c r="B904" t="s">
        <v>38</v>
      </c>
      <c r="C904" t="s">
        <v>53</v>
      </c>
      <c r="D904" t="s">
        <v>48</v>
      </c>
      <c r="E904">
        <v>11</v>
      </c>
      <c r="F904" t="str">
        <f t="shared" si="14"/>
        <v>Average Per Premise1-in-10October Monthly System Peak Day30% Cycling11</v>
      </c>
      <c r="G904">
        <v>9.6104979999999998</v>
      </c>
      <c r="H904">
        <v>9.6104979999999998</v>
      </c>
      <c r="I904">
        <v>80.781199999999998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1337</v>
      </c>
      <c r="P904" t="s">
        <v>59</v>
      </c>
      <c r="Q904" t="s">
        <v>60</v>
      </c>
    </row>
    <row r="905" spans="1:17" x14ac:dyDescent="0.25">
      <c r="A905" t="s">
        <v>29</v>
      </c>
      <c r="B905" t="s">
        <v>38</v>
      </c>
      <c r="C905" t="s">
        <v>53</v>
      </c>
      <c r="D905" t="s">
        <v>48</v>
      </c>
      <c r="E905">
        <v>11</v>
      </c>
      <c r="F905" t="str">
        <f t="shared" si="14"/>
        <v>Average Per Device1-in-10October Monthly System Peak Day30% Cycling11</v>
      </c>
      <c r="G905">
        <v>3.519374</v>
      </c>
      <c r="H905">
        <v>3.519374</v>
      </c>
      <c r="I905">
        <v>80.781199999999998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1337</v>
      </c>
      <c r="P905" t="s">
        <v>59</v>
      </c>
      <c r="Q905" t="s">
        <v>60</v>
      </c>
    </row>
    <row r="906" spans="1:17" x14ac:dyDescent="0.25">
      <c r="A906" t="s">
        <v>43</v>
      </c>
      <c r="B906" t="s">
        <v>38</v>
      </c>
      <c r="C906" t="s">
        <v>53</v>
      </c>
      <c r="D906" t="s">
        <v>48</v>
      </c>
      <c r="E906">
        <v>11</v>
      </c>
      <c r="F906" t="str">
        <f t="shared" si="14"/>
        <v>Aggregate1-in-10October Monthly System Peak Day30% Cycling11</v>
      </c>
      <c r="G906">
        <v>12.84924</v>
      </c>
      <c r="H906">
        <v>12.84924</v>
      </c>
      <c r="I906">
        <v>80.781199999999998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1337</v>
      </c>
      <c r="P906" t="s">
        <v>59</v>
      </c>
      <c r="Q906" t="s">
        <v>60</v>
      </c>
    </row>
    <row r="907" spans="1:17" x14ac:dyDescent="0.25">
      <c r="A907" t="s">
        <v>30</v>
      </c>
      <c r="B907" t="s">
        <v>38</v>
      </c>
      <c r="C907" t="s">
        <v>53</v>
      </c>
      <c r="D907" t="s">
        <v>31</v>
      </c>
      <c r="E907">
        <v>11</v>
      </c>
      <c r="F907" t="str">
        <f t="shared" si="14"/>
        <v>Average Per Ton1-in-10October Monthly System Peak Day50% Cycling11</v>
      </c>
      <c r="G907">
        <v>0.92056179999999999</v>
      </c>
      <c r="H907">
        <v>0.92056179999999999</v>
      </c>
      <c r="I907">
        <v>79.9696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3452</v>
      </c>
      <c r="P907" t="s">
        <v>59</v>
      </c>
      <c r="Q907" t="s">
        <v>60</v>
      </c>
    </row>
    <row r="908" spans="1:17" x14ac:dyDescent="0.25">
      <c r="A908" t="s">
        <v>28</v>
      </c>
      <c r="B908" t="s">
        <v>38</v>
      </c>
      <c r="C908" t="s">
        <v>53</v>
      </c>
      <c r="D908" t="s">
        <v>31</v>
      </c>
      <c r="E908">
        <v>11</v>
      </c>
      <c r="F908" t="str">
        <f t="shared" si="14"/>
        <v>Average Per Premise1-in-10October Monthly System Peak Day50% Cycling11</v>
      </c>
      <c r="G908">
        <v>7.9340330000000003</v>
      </c>
      <c r="H908">
        <v>7.9340330000000003</v>
      </c>
      <c r="I908">
        <v>79.9696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3452</v>
      </c>
      <c r="P908" t="s">
        <v>59</v>
      </c>
      <c r="Q908" t="s">
        <v>60</v>
      </c>
    </row>
    <row r="909" spans="1:17" x14ac:dyDescent="0.25">
      <c r="A909" t="s">
        <v>29</v>
      </c>
      <c r="B909" t="s">
        <v>38</v>
      </c>
      <c r="C909" t="s">
        <v>53</v>
      </c>
      <c r="D909" t="s">
        <v>31</v>
      </c>
      <c r="E909">
        <v>11</v>
      </c>
      <c r="F909" t="str">
        <f t="shared" si="14"/>
        <v>Average Per Device1-in-10October Monthly System Peak Day50% Cycling11</v>
      </c>
      <c r="G909">
        <v>3.5703659999999999</v>
      </c>
      <c r="H909">
        <v>3.5703659999999999</v>
      </c>
      <c r="I909">
        <v>79.9696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3452</v>
      </c>
      <c r="P909" t="s">
        <v>59</v>
      </c>
      <c r="Q909" t="s">
        <v>60</v>
      </c>
    </row>
    <row r="910" spans="1:17" x14ac:dyDescent="0.25">
      <c r="A910" t="s">
        <v>43</v>
      </c>
      <c r="B910" t="s">
        <v>38</v>
      </c>
      <c r="C910" t="s">
        <v>53</v>
      </c>
      <c r="D910" t="s">
        <v>31</v>
      </c>
      <c r="E910">
        <v>11</v>
      </c>
      <c r="F910" t="str">
        <f t="shared" si="14"/>
        <v>Aggregate1-in-10October Monthly System Peak Day50% Cycling11</v>
      </c>
      <c r="G910">
        <v>27.388280000000002</v>
      </c>
      <c r="H910">
        <v>27.388280000000002</v>
      </c>
      <c r="I910">
        <v>79.9696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3452</v>
      </c>
      <c r="P910" t="s">
        <v>59</v>
      </c>
      <c r="Q910" t="s">
        <v>60</v>
      </c>
    </row>
    <row r="911" spans="1:17" x14ac:dyDescent="0.25">
      <c r="A911" t="s">
        <v>30</v>
      </c>
      <c r="B911" t="s">
        <v>38</v>
      </c>
      <c r="C911" t="s">
        <v>53</v>
      </c>
      <c r="D911" t="s">
        <v>26</v>
      </c>
      <c r="E911">
        <v>11</v>
      </c>
      <c r="F911" t="str">
        <f t="shared" si="14"/>
        <v>Average Per Ton1-in-10October Monthly System Peak DayAll11</v>
      </c>
      <c r="G911">
        <v>0.91644939999999997</v>
      </c>
      <c r="H911">
        <v>0.91644939999999997</v>
      </c>
      <c r="I911">
        <v>80.196200000000005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4789</v>
      </c>
      <c r="P911" t="s">
        <v>59</v>
      </c>
      <c r="Q911" t="s">
        <v>60</v>
      </c>
    </row>
    <row r="912" spans="1:17" x14ac:dyDescent="0.25">
      <c r="A912" t="s">
        <v>28</v>
      </c>
      <c r="B912" t="s">
        <v>38</v>
      </c>
      <c r="C912" t="s">
        <v>53</v>
      </c>
      <c r="D912" t="s">
        <v>26</v>
      </c>
      <c r="E912">
        <v>11</v>
      </c>
      <c r="F912" t="str">
        <f t="shared" si="14"/>
        <v>Average Per Premise1-in-10October Monthly System Peak DayAll11</v>
      </c>
      <c r="G912">
        <v>8.4079689999999996</v>
      </c>
      <c r="H912">
        <v>8.4079689999999996</v>
      </c>
      <c r="I912">
        <v>80.196200000000005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4789</v>
      </c>
      <c r="P912" t="s">
        <v>59</v>
      </c>
      <c r="Q912" t="s">
        <v>60</v>
      </c>
    </row>
    <row r="913" spans="1:17" x14ac:dyDescent="0.25">
      <c r="A913" t="s">
        <v>29</v>
      </c>
      <c r="B913" t="s">
        <v>38</v>
      </c>
      <c r="C913" t="s">
        <v>53</v>
      </c>
      <c r="D913" t="s">
        <v>26</v>
      </c>
      <c r="E913">
        <v>11</v>
      </c>
      <c r="F913" t="str">
        <f t="shared" si="14"/>
        <v>Average Per Device1-in-10October Monthly System Peak DayAll11</v>
      </c>
      <c r="G913">
        <v>3.5564179999999999</v>
      </c>
      <c r="H913">
        <v>3.5564179999999999</v>
      </c>
      <c r="I913">
        <v>80.196200000000005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4789</v>
      </c>
      <c r="P913" t="s">
        <v>59</v>
      </c>
      <c r="Q913" t="s">
        <v>60</v>
      </c>
    </row>
    <row r="914" spans="1:17" x14ac:dyDescent="0.25">
      <c r="A914" t="s">
        <v>43</v>
      </c>
      <c r="B914" t="s">
        <v>38</v>
      </c>
      <c r="C914" t="s">
        <v>53</v>
      </c>
      <c r="D914" t="s">
        <v>26</v>
      </c>
      <c r="E914">
        <v>11</v>
      </c>
      <c r="F914" t="str">
        <f t="shared" si="14"/>
        <v>Aggregate1-in-10October Monthly System Peak DayAll11</v>
      </c>
      <c r="G914">
        <v>40.265770000000003</v>
      </c>
      <c r="H914">
        <v>40.26576</v>
      </c>
      <c r="I914">
        <v>80.196200000000005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4789</v>
      </c>
      <c r="P914" t="s">
        <v>59</v>
      </c>
      <c r="Q914" t="s">
        <v>60</v>
      </c>
    </row>
    <row r="915" spans="1:17" x14ac:dyDescent="0.25">
      <c r="A915" t="s">
        <v>30</v>
      </c>
      <c r="B915" t="s">
        <v>38</v>
      </c>
      <c r="C915" t="s">
        <v>54</v>
      </c>
      <c r="D915" t="s">
        <v>48</v>
      </c>
      <c r="E915">
        <v>11</v>
      </c>
      <c r="F915" t="str">
        <f t="shared" si="14"/>
        <v>Average Per Ton1-in-10September Monthly System Peak Day30% Cycling11</v>
      </c>
      <c r="G915">
        <v>1.106096</v>
      </c>
      <c r="H915">
        <v>1.106096</v>
      </c>
      <c r="I915">
        <v>90.904399999999995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1337</v>
      </c>
      <c r="P915" t="s">
        <v>59</v>
      </c>
      <c r="Q915" t="s">
        <v>60</v>
      </c>
    </row>
    <row r="916" spans="1:17" x14ac:dyDescent="0.25">
      <c r="A916" t="s">
        <v>28</v>
      </c>
      <c r="B916" t="s">
        <v>38</v>
      </c>
      <c r="C916" t="s">
        <v>54</v>
      </c>
      <c r="D916" t="s">
        <v>48</v>
      </c>
      <c r="E916">
        <v>11</v>
      </c>
      <c r="F916" t="str">
        <f t="shared" si="14"/>
        <v>Average Per Premise1-in-10September Monthly System Peak Day30% Cycling11</v>
      </c>
      <c r="G916">
        <v>11.73521</v>
      </c>
      <c r="H916">
        <v>11.73521</v>
      </c>
      <c r="I916">
        <v>90.904399999999995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1337</v>
      </c>
      <c r="P916" t="s">
        <v>59</v>
      </c>
      <c r="Q916" t="s">
        <v>60</v>
      </c>
    </row>
    <row r="917" spans="1:17" x14ac:dyDescent="0.25">
      <c r="A917" t="s">
        <v>29</v>
      </c>
      <c r="B917" t="s">
        <v>38</v>
      </c>
      <c r="C917" t="s">
        <v>54</v>
      </c>
      <c r="D917" t="s">
        <v>48</v>
      </c>
      <c r="E917">
        <v>11</v>
      </c>
      <c r="F917" t="str">
        <f t="shared" si="14"/>
        <v>Average Per Device1-in-10September Monthly System Peak Day30% Cycling11</v>
      </c>
      <c r="G917">
        <v>4.2974459999999999</v>
      </c>
      <c r="H917">
        <v>4.2974459999999999</v>
      </c>
      <c r="I917">
        <v>90.904399999999995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1337</v>
      </c>
      <c r="P917" t="s">
        <v>59</v>
      </c>
      <c r="Q917" t="s">
        <v>60</v>
      </c>
    </row>
    <row r="918" spans="1:17" x14ac:dyDescent="0.25">
      <c r="A918" t="s">
        <v>43</v>
      </c>
      <c r="B918" t="s">
        <v>38</v>
      </c>
      <c r="C918" t="s">
        <v>54</v>
      </c>
      <c r="D918" t="s">
        <v>48</v>
      </c>
      <c r="E918">
        <v>11</v>
      </c>
      <c r="F918" t="str">
        <f t="shared" si="14"/>
        <v>Aggregate1-in-10September Monthly System Peak Day30% Cycling11</v>
      </c>
      <c r="G918">
        <v>15.68998</v>
      </c>
      <c r="H918">
        <v>15.68998</v>
      </c>
      <c r="I918">
        <v>90.904399999999995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1337</v>
      </c>
      <c r="P918" t="s">
        <v>59</v>
      </c>
      <c r="Q918" t="s">
        <v>60</v>
      </c>
    </row>
    <row r="919" spans="1:17" x14ac:dyDescent="0.25">
      <c r="A919" t="s">
        <v>30</v>
      </c>
      <c r="B919" t="s">
        <v>38</v>
      </c>
      <c r="C919" t="s">
        <v>54</v>
      </c>
      <c r="D919" t="s">
        <v>31</v>
      </c>
      <c r="E919">
        <v>11</v>
      </c>
      <c r="F919" t="str">
        <f t="shared" si="14"/>
        <v>Average Per Ton1-in-10September Monthly System Peak Day50% Cycling11</v>
      </c>
      <c r="G919">
        <v>0.99964629999999999</v>
      </c>
      <c r="H919">
        <v>0.99964629999999999</v>
      </c>
      <c r="I919">
        <v>89.558000000000007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3452</v>
      </c>
      <c r="P919" t="s">
        <v>59</v>
      </c>
      <c r="Q919" t="s">
        <v>60</v>
      </c>
    </row>
    <row r="920" spans="1:17" x14ac:dyDescent="0.25">
      <c r="A920" t="s">
        <v>28</v>
      </c>
      <c r="B920" t="s">
        <v>38</v>
      </c>
      <c r="C920" t="s">
        <v>54</v>
      </c>
      <c r="D920" t="s">
        <v>31</v>
      </c>
      <c r="E920">
        <v>11</v>
      </c>
      <c r="F920" t="str">
        <f t="shared" si="14"/>
        <v>Average Per Premise1-in-10September Monthly System Peak Day50% Cycling11</v>
      </c>
      <c r="G920">
        <v>8.6156369999999995</v>
      </c>
      <c r="H920">
        <v>8.6156369999999995</v>
      </c>
      <c r="I920">
        <v>89.558000000000007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3452</v>
      </c>
      <c r="P920" t="s">
        <v>59</v>
      </c>
      <c r="Q920" t="s">
        <v>60</v>
      </c>
    </row>
    <row r="921" spans="1:17" x14ac:dyDescent="0.25">
      <c r="A921" t="s">
        <v>29</v>
      </c>
      <c r="B921" t="s">
        <v>38</v>
      </c>
      <c r="C921" t="s">
        <v>54</v>
      </c>
      <c r="D921" t="s">
        <v>31</v>
      </c>
      <c r="E921">
        <v>11</v>
      </c>
      <c r="F921" t="str">
        <f t="shared" si="14"/>
        <v>Average Per Device1-in-10September Monthly System Peak Day50% Cycling11</v>
      </c>
      <c r="G921">
        <v>3.8770929999999999</v>
      </c>
      <c r="H921">
        <v>3.8770929999999999</v>
      </c>
      <c r="I921">
        <v>89.558000000000007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3452</v>
      </c>
      <c r="P921" t="s">
        <v>59</v>
      </c>
      <c r="Q921" t="s">
        <v>60</v>
      </c>
    </row>
    <row r="922" spans="1:17" x14ac:dyDescent="0.25">
      <c r="A922" t="s">
        <v>43</v>
      </c>
      <c r="B922" t="s">
        <v>38</v>
      </c>
      <c r="C922" t="s">
        <v>54</v>
      </c>
      <c r="D922" t="s">
        <v>31</v>
      </c>
      <c r="E922">
        <v>11</v>
      </c>
      <c r="F922" t="str">
        <f t="shared" si="14"/>
        <v>Aggregate1-in-10September Monthly System Peak Day50% Cycling11</v>
      </c>
      <c r="G922">
        <v>29.74118</v>
      </c>
      <c r="H922">
        <v>29.74118</v>
      </c>
      <c r="I922">
        <v>89.558000000000007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3452</v>
      </c>
      <c r="P922" t="s">
        <v>59</v>
      </c>
      <c r="Q922" t="s">
        <v>60</v>
      </c>
    </row>
    <row r="923" spans="1:17" x14ac:dyDescent="0.25">
      <c r="A923" t="s">
        <v>30</v>
      </c>
      <c r="B923" t="s">
        <v>38</v>
      </c>
      <c r="C923" t="s">
        <v>54</v>
      </c>
      <c r="D923" t="s">
        <v>26</v>
      </c>
      <c r="E923">
        <v>11</v>
      </c>
      <c r="F923" t="str">
        <f t="shared" si="14"/>
        <v>Average Per Ton1-in-10September Monthly System Peak DayAll11</v>
      </c>
      <c r="G923">
        <v>1.0293669999999999</v>
      </c>
      <c r="H923">
        <v>1.0293669999999999</v>
      </c>
      <c r="I923">
        <v>89.933899999999994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4789</v>
      </c>
      <c r="P923" t="s">
        <v>59</v>
      </c>
      <c r="Q923" t="s">
        <v>60</v>
      </c>
    </row>
    <row r="924" spans="1:17" x14ac:dyDescent="0.25">
      <c r="A924" t="s">
        <v>28</v>
      </c>
      <c r="B924" t="s">
        <v>38</v>
      </c>
      <c r="C924" t="s">
        <v>54</v>
      </c>
      <c r="D924" t="s">
        <v>26</v>
      </c>
      <c r="E924">
        <v>11</v>
      </c>
      <c r="F924" t="str">
        <f t="shared" si="14"/>
        <v>Average Per Premise1-in-10September Monthly System Peak DayAll11</v>
      </c>
      <c r="G924">
        <v>9.4439329999999995</v>
      </c>
      <c r="H924">
        <v>9.4439329999999995</v>
      </c>
      <c r="I924">
        <v>89.933899999999994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4789</v>
      </c>
      <c r="P924" t="s">
        <v>59</v>
      </c>
      <c r="Q924" t="s">
        <v>60</v>
      </c>
    </row>
    <row r="925" spans="1:17" x14ac:dyDescent="0.25">
      <c r="A925" t="s">
        <v>29</v>
      </c>
      <c r="B925" t="s">
        <v>38</v>
      </c>
      <c r="C925" t="s">
        <v>54</v>
      </c>
      <c r="D925" t="s">
        <v>26</v>
      </c>
      <c r="E925">
        <v>11</v>
      </c>
      <c r="F925" t="str">
        <f t="shared" si="14"/>
        <v>Average Per Device1-in-10September Monthly System Peak DayAll11</v>
      </c>
      <c r="G925">
        <v>3.9946120000000001</v>
      </c>
      <c r="H925">
        <v>3.9946120000000001</v>
      </c>
      <c r="I925">
        <v>89.933899999999994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4789</v>
      </c>
      <c r="P925" t="s">
        <v>59</v>
      </c>
      <c r="Q925" t="s">
        <v>60</v>
      </c>
    </row>
    <row r="926" spans="1:17" x14ac:dyDescent="0.25">
      <c r="A926" t="s">
        <v>43</v>
      </c>
      <c r="B926" t="s">
        <v>38</v>
      </c>
      <c r="C926" t="s">
        <v>54</v>
      </c>
      <c r="D926" t="s">
        <v>26</v>
      </c>
      <c r="E926">
        <v>11</v>
      </c>
      <c r="F926" t="str">
        <f t="shared" si="14"/>
        <v>Aggregate1-in-10September Monthly System Peak DayAll11</v>
      </c>
      <c r="G926">
        <v>45.226999999999997</v>
      </c>
      <c r="H926">
        <v>45.226999999999997</v>
      </c>
      <c r="I926">
        <v>89.933899999999994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4789</v>
      </c>
      <c r="P926" t="s">
        <v>59</v>
      </c>
      <c r="Q926" t="s">
        <v>60</v>
      </c>
    </row>
    <row r="927" spans="1:17" x14ac:dyDescent="0.25">
      <c r="A927" t="s">
        <v>30</v>
      </c>
      <c r="B927" t="s">
        <v>38</v>
      </c>
      <c r="C927" t="s">
        <v>49</v>
      </c>
      <c r="D927" t="s">
        <v>48</v>
      </c>
      <c r="E927">
        <v>12</v>
      </c>
      <c r="F927" t="str">
        <f t="shared" si="14"/>
        <v>Average Per Ton1-in-10August Monthly System Peak Day30% Cycling12</v>
      </c>
      <c r="G927">
        <v>1.036016</v>
      </c>
      <c r="H927">
        <v>1.036016</v>
      </c>
      <c r="I927">
        <v>84.3626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1337</v>
      </c>
      <c r="P927" t="s">
        <v>59</v>
      </c>
      <c r="Q927" t="s">
        <v>60</v>
      </c>
    </row>
    <row r="928" spans="1:17" x14ac:dyDescent="0.25">
      <c r="A928" t="s">
        <v>28</v>
      </c>
      <c r="B928" t="s">
        <v>38</v>
      </c>
      <c r="C928" t="s">
        <v>49</v>
      </c>
      <c r="D928" t="s">
        <v>48</v>
      </c>
      <c r="E928">
        <v>12</v>
      </c>
      <c r="F928" t="str">
        <f t="shared" si="14"/>
        <v>Average Per Premise1-in-10August Monthly System Peak Day30% Cycling12</v>
      </c>
      <c r="G928">
        <v>10.99169</v>
      </c>
      <c r="H928">
        <v>10.99169</v>
      </c>
      <c r="I928">
        <v>84.3626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1337</v>
      </c>
      <c r="P928" t="s">
        <v>59</v>
      </c>
      <c r="Q928" t="s">
        <v>60</v>
      </c>
    </row>
    <row r="929" spans="1:17" x14ac:dyDescent="0.25">
      <c r="A929" t="s">
        <v>29</v>
      </c>
      <c r="B929" t="s">
        <v>38</v>
      </c>
      <c r="C929" t="s">
        <v>49</v>
      </c>
      <c r="D929" t="s">
        <v>48</v>
      </c>
      <c r="E929">
        <v>12</v>
      </c>
      <c r="F929" t="str">
        <f t="shared" si="14"/>
        <v>Average Per Device1-in-10August Monthly System Peak Day30% Cycling12</v>
      </c>
      <c r="G929">
        <v>4.025169</v>
      </c>
      <c r="H929">
        <v>4.025169</v>
      </c>
      <c r="I929">
        <v>84.3626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1337</v>
      </c>
      <c r="P929" t="s">
        <v>59</v>
      </c>
      <c r="Q929" t="s">
        <v>60</v>
      </c>
    </row>
    <row r="930" spans="1:17" x14ac:dyDescent="0.25">
      <c r="A930" t="s">
        <v>43</v>
      </c>
      <c r="B930" t="s">
        <v>38</v>
      </c>
      <c r="C930" t="s">
        <v>49</v>
      </c>
      <c r="D930" t="s">
        <v>48</v>
      </c>
      <c r="E930">
        <v>12</v>
      </c>
      <c r="F930" t="str">
        <f t="shared" si="14"/>
        <v>Aggregate1-in-10August Monthly System Peak Day30% Cycling12</v>
      </c>
      <c r="G930">
        <v>14.69589</v>
      </c>
      <c r="H930">
        <v>14.69589</v>
      </c>
      <c r="I930">
        <v>84.3626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1337</v>
      </c>
      <c r="P930" t="s">
        <v>59</v>
      </c>
      <c r="Q930" t="s">
        <v>60</v>
      </c>
    </row>
    <row r="931" spans="1:17" x14ac:dyDescent="0.25">
      <c r="A931" t="s">
        <v>30</v>
      </c>
      <c r="B931" t="s">
        <v>38</v>
      </c>
      <c r="C931" t="s">
        <v>49</v>
      </c>
      <c r="D931" t="s">
        <v>31</v>
      </c>
      <c r="E931">
        <v>12</v>
      </c>
      <c r="F931" t="str">
        <f t="shared" si="14"/>
        <v>Average Per Ton1-in-10August Monthly System Peak Day50% Cycling12</v>
      </c>
      <c r="G931">
        <v>1.0140290000000001</v>
      </c>
      <c r="H931">
        <v>1.0140290000000001</v>
      </c>
      <c r="I931">
        <v>83.331199999999995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3452</v>
      </c>
      <c r="P931" t="s">
        <v>59</v>
      </c>
      <c r="Q931" t="s">
        <v>60</v>
      </c>
    </row>
    <row r="932" spans="1:17" x14ac:dyDescent="0.25">
      <c r="A932" t="s">
        <v>28</v>
      </c>
      <c r="B932" t="s">
        <v>38</v>
      </c>
      <c r="C932" t="s">
        <v>49</v>
      </c>
      <c r="D932" t="s">
        <v>31</v>
      </c>
      <c r="E932">
        <v>12</v>
      </c>
      <c r="F932" t="str">
        <f t="shared" si="14"/>
        <v>Average Per Premise1-in-10August Monthly System Peak Day50% Cycling12</v>
      </c>
      <c r="G932">
        <v>8.7395980000000009</v>
      </c>
      <c r="H932">
        <v>8.7395980000000009</v>
      </c>
      <c r="I932">
        <v>83.331199999999995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3452</v>
      </c>
      <c r="P932" t="s">
        <v>59</v>
      </c>
      <c r="Q932" t="s">
        <v>60</v>
      </c>
    </row>
    <row r="933" spans="1:17" x14ac:dyDescent="0.25">
      <c r="A933" t="s">
        <v>29</v>
      </c>
      <c r="B933" t="s">
        <v>38</v>
      </c>
      <c r="C933" t="s">
        <v>49</v>
      </c>
      <c r="D933" t="s">
        <v>31</v>
      </c>
      <c r="E933">
        <v>12</v>
      </c>
      <c r="F933" t="str">
        <f t="shared" si="14"/>
        <v>Average Per Device1-in-10August Monthly System Peak Day50% Cycling12</v>
      </c>
      <c r="G933">
        <v>3.9328759999999998</v>
      </c>
      <c r="H933">
        <v>3.9328759999999998</v>
      </c>
      <c r="I933">
        <v>83.331199999999995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3452</v>
      </c>
      <c r="P933" t="s">
        <v>59</v>
      </c>
      <c r="Q933" t="s">
        <v>60</v>
      </c>
    </row>
    <row r="934" spans="1:17" x14ac:dyDescent="0.25">
      <c r="A934" t="s">
        <v>43</v>
      </c>
      <c r="B934" t="s">
        <v>38</v>
      </c>
      <c r="C934" t="s">
        <v>49</v>
      </c>
      <c r="D934" t="s">
        <v>31</v>
      </c>
      <c r="E934">
        <v>12</v>
      </c>
      <c r="F934" t="str">
        <f t="shared" si="14"/>
        <v>Aggregate1-in-10August Monthly System Peak Day50% Cycling12</v>
      </c>
      <c r="G934">
        <v>30.169090000000001</v>
      </c>
      <c r="H934">
        <v>30.169090000000001</v>
      </c>
      <c r="I934">
        <v>83.331199999999995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3452</v>
      </c>
      <c r="P934" t="s">
        <v>59</v>
      </c>
      <c r="Q934" t="s">
        <v>60</v>
      </c>
    </row>
    <row r="935" spans="1:17" x14ac:dyDescent="0.25">
      <c r="A935" t="s">
        <v>30</v>
      </c>
      <c r="B935" t="s">
        <v>38</v>
      </c>
      <c r="C935" t="s">
        <v>49</v>
      </c>
      <c r="D935" t="s">
        <v>26</v>
      </c>
      <c r="E935">
        <v>12</v>
      </c>
      <c r="F935" t="str">
        <f t="shared" si="14"/>
        <v>Average Per Ton1-in-10August Monthly System Peak DayAll12</v>
      </c>
      <c r="G935">
        <v>1.020168</v>
      </c>
      <c r="H935">
        <v>1.020168</v>
      </c>
      <c r="I935">
        <v>83.619200000000006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4789</v>
      </c>
      <c r="P935" t="s">
        <v>59</v>
      </c>
      <c r="Q935" t="s">
        <v>60</v>
      </c>
    </row>
    <row r="936" spans="1:17" x14ac:dyDescent="0.25">
      <c r="A936" t="s">
        <v>28</v>
      </c>
      <c r="B936" t="s">
        <v>38</v>
      </c>
      <c r="C936" t="s">
        <v>49</v>
      </c>
      <c r="D936" t="s">
        <v>26</v>
      </c>
      <c r="E936">
        <v>12</v>
      </c>
      <c r="F936" t="str">
        <f t="shared" si="14"/>
        <v>Average Per Premise1-in-10August Monthly System Peak DayAll12</v>
      </c>
      <c r="G936">
        <v>9.3595360000000003</v>
      </c>
      <c r="H936">
        <v>9.3595349999999993</v>
      </c>
      <c r="I936">
        <v>83.619200000000006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4789</v>
      </c>
      <c r="P936" t="s">
        <v>59</v>
      </c>
      <c r="Q936" t="s">
        <v>60</v>
      </c>
    </row>
    <row r="937" spans="1:17" x14ac:dyDescent="0.25">
      <c r="A937" t="s">
        <v>29</v>
      </c>
      <c r="B937" t="s">
        <v>38</v>
      </c>
      <c r="C937" t="s">
        <v>49</v>
      </c>
      <c r="D937" t="s">
        <v>26</v>
      </c>
      <c r="E937">
        <v>12</v>
      </c>
      <c r="F937" t="str">
        <f t="shared" si="14"/>
        <v>Average Per Device1-in-10August Monthly System Peak DayAll12</v>
      </c>
      <c r="G937">
        <v>3.9589129999999999</v>
      </c>
      <c r="H937">
        <v>3.9589129999999999</v>
      </c>
      <c r="I937">
        <v>83.619200000000006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4789</v>
      </c>
      <c r="P937" t="s">
        <v>59</v>
      </c>
      <c r="Q937" t="s">
        <v>60</v>
      </c>
    </row>
    <row r="938" spans="1:17" x14ac:dyDescent="0.25">
      <c r="A938" t="s">
        <v>43</v>
      </c>
      <c r="B938" t="s">
        <v>38</v>
      </c>
      <c r="C938" t="s">
        <v>49</v>
      </c>
      <c r="D938" t="s">
        <v>26</v>
      </c>
      <c r="E938">
        <v>12</v>
      </c>
      <c r="F938" t="str">
        <f t="shared" si="14"/>
        <v>Aggregate1-in-10August Monthly System Peak DayAll12</v>
      </c>
      <c r="G938">
        <v>44.82282</v>
      </c>
      <c r="H938">
        <v>44.82282</v>
      </c>
      <c r="I938">
        <v>83.619200000000006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4789</v>
      </c>
      <c r="P938" t="s">
        <v>59</v>
      </c>
      <c r="Q938" t="s">
        <v>60</v>
      </c>
    </row>
    <row r="939" spans="1:17" x14ac:dyDescent="0.25">
      <c r="A939" t="s">
        <v>30</v>
      </c>
      <c r="B939" t="s">
        <v>38</v>
      </c>
      <c r="C939" t="s">
        <v>37</v>
      </c>
      <c r="D939" t="s">
        <v>48</v>
      </c>
      <c r="E939">
        <v>12</v>
      </c>
      <c r="F939" t="str">
        <f t="shared" si="14"/>
        <v>Average Per Ton1-in-10August Typical Event Day30% Cycling12</v>
      </c>
      <c r="G939">
        <v>1.018694</v>
      </c>
      <c r="H939">
        <v>1.018694</v>
      </c>
      <c r="I939">
        <v>84.574600000000004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1337</v>
      </c>
      <c r="P939" t="s">
        <v>59</v>
      </c>
      <c r="Q939" t="s">
        <v>60</v>
      </c>
    </row>
    <row r="940" spans="1:17" x14ac:dyDescent="0.25">
      <c r="A940" t="s">
        <v>28</v>
      </c>
      <c r="B940" t="s">
        <v>38</v>
      </c>
      <c r="C940" t="s">
        <v>37</v>
      </c>
      <c r="D940" t="s">
        <v>48</v>
      </c>
      <c r="E940">
        <v>12</v>
      </c>
      <c r="F940" t="str">
        <f t="shared" si="14"/>
        <v>Average Per Premise1-in-10August Typical Event Day30% Cycling12</v>
      </c>
      <c r="G940">
        <v>10.80791</v>
      </c>
      <c r="H940">
        <v>10.80791</v>
      </c>
      <c r="I940">
        <v>84.574600000000004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1337</v>
      </c>
      <c r="P940" t="s">
        <v>59</v>
      </c>
      <c r="Q940" t="s">
        <v>60</v>
      </c>
    </row>
    <row r="941" spans="1:17" x14ac:dyDescent="0.25">
      <c r="A941" t="s">
        <v>29</v>
      </c>
      <c r="B941" t="s">
        <v>38</v>
      </c>
      <c r="C941" t="s">
        <v>37</v>
      </c>
      <c r="D941" t="s">
        <v>48</v>
      </c>
      <c r="E941">
        <v>12</v>
      </c>
      <c r="F941" t="str">
        <f t="shared" si="14"/>
        <v>Average Per Device1-in-10August Typical Event Day30% Cycling12</v>
      </c>
      <c r="G941">
        <v>3.9578690000000001</v>
      </c>
      <c r="H941">
        <v>3.9578690000000001</v>
      </c>
      <c r="I941">
        <v>84.574600000000004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1337</v>
      </c>
      <c r="P941" t="s">
        <v>59</v>
      </c>
      <c r="Q941" t="s">
        <v>60</v>
      </c>
    </row>
    <row r="942" spans="1:17" x14ac:dyDescent="0.25">
      <c r="A942" t="s">
        <v>43</v>
      </c>
      <c r="B942" t="s">
        <v>38</v>
      </c>
      <c r="C942" t="s">
        <v>37</v>
      </c>
      <c r="D942" t="s">
        <v>48</v>
      </c>
      <c r="E942">
        <v>12</v>
      </c>
      <c r="F942" t="str">
        <f t="shared" si="14"/>
        <v>Aggregate1-in-10August Typical Event Day30% Cycling12</v>
      </c>
      <c r="G942">
        <v>14.45018</v>
      </c>
      <c r="H942">
        <v>14.45018</v>
      </c>
      <c r="I942">
        <v>84.574600000000004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1337</v>
      </c>
      <c r="P942" t="s">
        <v>59</v>
      </c>
      <c r="Q942" t="s">
        <v>60</v>
      </c>
    </row>
    <row r="943" spans="1:17" x14ac:dyDescent="0.25">
      <c r="A943" t="s">
        <v>30</v>
      </c>
      <c r="B943" t="s">
        <v>38</v>
      </c>
      <c r="C943" t="s">
        <v>37</v>
      </c>
      <c r="D943" t="s">
        <v>31</v>
      </c>
      <c r="E943">
        <v>12</v>
      </c>
      <c r="F943" t="str">
        <f t="shared" si="14"/>
        <v>Average Per Ton1-in-10August Typical Event Day50% Cycling12</v>
      </c>
      <c r="G943">
        <v>1.006305</v>
      </c>
      <c r="H943">
        <v>1.006305</v>
      </c>
      <c r="I943">
        <v>83.510199999999998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3452</v>
      </c>
      <c r="P943" t="s">
        <v>59</v>
      </c>
      <c r="Q943" t="s">
        <v>60</v>
      </c>
    </row>
    <row r="944" spans="1:17" x14ac:dyDescent="0.25">
      <c r="A944" t="s">
        <v>28</v>
      </c>
      <c r="B944" t="s">
        <v>38</v>
      </c>
      <c r="C944" t="s">
        <v>37</v>
      </c>
      <c r="D944" t="s">
        <v>31</v>
      </c>
      <c r="E944">
        <v>12</v>
      </c>
      <c r="F944" t="str">
        <f t="shared" si="14"/>
        <v>Average Per Premise1-in-10August Typical Event Day50% Cycling12</v>
      </c>
      <c r="G944">
        <v>8.6730280000000004</v>
      </c>
      <c r="H944">
        <v>8.6730289999999997</v>
      </c>
      <c r="I944">
        <v>83.510199999999998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3452</v>
      </c>
      <c r="P944" t="s">
        <v>59</v>
      </c>
      <c r="Q944" t="s">
        <v>60</v>
      </c>
    </row>
    <row r="945" spans="1:17" x14ac:dyDescent="0.25">
      <c r="A945" t="s">
        <v>29</v>
      </c>
      <c r="B945" t="s">
        <v>38</v>
      </c>
      <c r="C945" t="s">
        <v>37</v>
      </c>
      <c r="D945" t="s">
        <v>31</v>
      </c>
      <c r="E945">
        <v>12</v>
      </c>
      <c r="F945" t="str">
        <f t="shared" si="14"/>
        <v>Average Per Device1-in-10August Typical Event Day50% Cycling12</v>
      </c>
      <c r="G945">
        <v>3.9029189999999998</v>
      </c>
      <c r="H945">
        <v>3.9029189999999998</v>
      </c>
      <c r="I945">
        <v>83.510199999999998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3452</v>
      </c>
      <c r="P945" t="s">
        <v>59</v>
      </c>
      <c r="Q945" t="s">
        <v>60</v>
      </c>
    </row>
    <row r="946" spans="1:17" x14ac:dyDescent="0.25">
      <c r="A946" t="s">
        <v>43</v>
      </c>
      <c r="B946" t="s">
        <v>38</v>
      </c>
      <c r="C946" t="s">
        <v>37</v>
      </c>
      <c r="D946" t="s">
        <v>31</v>
      </c>
      <c r="E946">
        <v>12</v>
      </c>
      <c r="F946" t="str">
        <f t="shared" si="14"/>
        <v>Aggregate1-in-10August Typical Event Day50% Cycling12</v>
      </c>
      <c r="G946">
        <v>29.93929</v>
      </c>
      <c r="H946">
        <v>29.93929</v>
      </c>
      <c r="I946">
        <v>83.510199999999998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3452</v>
      </c>
      <c r="P946" t="s">
        <v>59</v>
      </c>
      <c r="Q946" t="s">
        <v>60</v>
      </c>
    </row>
    <row r="947" spans="1:17" x14ac:dyDescent="0.25">
      <c r="A947" t="s">
        <v>30</v>
      </c>
      <c r="B947" t="s">
        <v>38</v>
      </c>
      <c r="C947" t="s">
        <v>37</v>
      </c>
      <c r="D947" t="s">
        <v>26</v>
      </c>
      <c r="E947">
        <v>12</v>
      </c>
      <c r="F947" t="str">
        <f t="shared" si="14"/>
        <v>Average Per Ton1-in-10August Typical Event DayAll12</v>
      </c>
      <c r="G947">
        <v>1.0097640000000001</v>
      </c>
      <c r="H947">
        <v>1.0097640000000001</v>
      </c>
      <c r="I947">
        <v>83.807400000000001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4789</v>
      </c>
      <c r="P947" t="s">
        <v>59</v>
      </c>
      <c r="Q947" t="s">
        <v>60</v>
      </c>
    </row>
    <row r="948" spans="1:17" x14ac:dyDescent="0.25">
      <c r="A948" t="s">
        <v>28</v>
      </c>
      <c r="B948" t="s">
        <v>38</v>
      </c>
      <c r="C948" t="s">
        <v>37</v>
      </c>
      <c r="D948" t="s">
        <v>26</v>
      </c>
      <c r="E948">
        <v>12</v>
      </c>
      <c r="F948" t="str">
        <f t="shared" si="14"/>
        <v>Average Per Premise1-in-10August Typical Event DayAll12</v>
      </c>
      <c r="G948">
        <v>9.264087</v>
      </c>
      <c r="H948">
        <v>9.264087</v>
      </c>
      <c r="I948">
        <v>83.807400000000001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4789</v>
      </c>
      <c r="P948" t="s">
        <v>59</v>
      </c>
      <c r="Q948" t="s">
        <v>60</v>
      </c>
    </row>
    <row r="949" spans="1:17" x14ac:dyDescent="0.25">
      <c r="A949" t="s">
        <v>29</v>
      </c>
      <c r="B949" t="s">
        <v>38</v>
      </c>
      <c r="C949" t="s">
        <v>37</v>
      </c>
      <c r="D949" t="s">
        <v>26</v>
      </c>
      <c r="E949">
        <v>12</v>
      </c>
      <c r="F949" t="str">
        <f t="shared" si="14"/>
        <v>Average Per Device1-in-10August Typical Event DayAll12</v>
      </c>
      <c r="G949">
        <v>3.9185400000000001</v>
      </c>
      <c r="H949">
        <v>3.9185400000000001</v>
      </c>
      <c r="I949">
        <v>83.807400000000001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4789</v>
      </c>
      <c r="P949" t="s">
        <v>59</v>
      </c>
      <c r="Q949" t="s">
        <v>60</v>
      </c>
    </row>
    <row r="950" spans="1:17" x14ac:dyDescent="0.25">
      <c r="A950" t="s">
        <v>43</v>
      </c>
      <c r="B950" t="s">
        <v>38</v>
      </c>
      <c r="C950" t="s">
        <v>37</v>
      </c>
      <c r="D950" t="s">
        <v>26</v>
      </c>
      <c r="E950">
        <v>12</v>
      </c>
      <c r="F950" t="str">
        <f t="shared" si="14"/>
        <v>Aggregate1-in-10August Typical Event DayAll12</v>
      </c>
      <c r="G950">
        <v>44.36571</v>
      </c>
      <c r="H950">
        <v>44.36571</v>
      </c>
      <c r="I950">
        <v>83.807400000000001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4789</v>
      </c>
      <c r="P950" t="s">
        <v>59</v>
      </c>
      <c r="Q950" t="s">
        <v>60</v>
      </c>
    </row>
    <row r="951" spans="1:17" x14ac:dyDescent="0.25">
      <c r="A951" t="s">
        <v>30</v>
      </c>
      <c r="B951" t="s">
        <v>38</v>
      </c>
      <c r="C951" t="s">
        <v>50</v>
      </c>
      <c r="D951" t="s">
        <v>48</v>
      </c>
      <c r="E951">
        <v>12</v>
      </c>
      <c r="F951" t="str">
        <f t="shared" si="14"/>
        <v>Average Per Ton1-in-10July Monthly System Peak Day30% Cycling12</v>
      </c>
      <c r="G951">
        <v>0.93845710000000004</v>
      </c>
      <c r="H951">
        <v>0.93845699999999999</v>
      </c>
      <c r="I951">
        <v>76.934600000000003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1337</v>
      </c>
      <c r="P951" t="s">
        <v>59</v>
      </c>
      <c r="Q951" t="s">
        <v>60</v>
      </c>
    </row>
    <row r="952" spans="1:17" x14ac:dyDescent="0.25">
      <c r="A952" t="s">
        <v>28</v>
      </c>
      <c r="B952" t="s">
        <v>38</v>
      </c>
      <c r="C952" t="s">
        <v>50</v>
      </c>
      <c r="D952" t="s">
        <v>48</v>
      </c>
      <c r="E952">
        <v>12</v>
      </c>
      <c r="F952" t="str">
        <f t="shared" si="14"/>
        <v>Average Per Premise1-in-10July Monthly System Peak Day30% Cycling12</v>
      </c>
      <c r="G952">
        <v>9.9566300000000005</v>
      </c>
      <c r="H952">
        <v>9.9566300000000005</v>
      </c>
      <c r="I952">
        <v>76.934600000000003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1337</v>
      </c>
      <c r="P952" t="s">
        <v>59</v>
      </c>
      <c r="Q952" t="s">
        <v>60</v>
      </c>
    </row>
    <row r="953" spans="1:17" x14ac:dyDescent="0.25">
      <c r="A953" t="s">
        <v>29</v>
      </c>
      <c r="B953" t="s">
        <v>38</v>
      </c>
      <c r="C953" t="s">
        <v>50</v>
      </c>
      <c r="D953" t="s">
        <v>48</v>
      </c>
      <c r="E953">
        <v>12</v>
      </c>
      <c r="F953" t="str">
        <f t="shared" si="14"/>
        <v>Average Per Device1-in-10July Monthly System Peak Day30% Cycling12</v>
      </c>
      <c r="G953">
        <v>3.646128</v>
      </c>
      <c r="H953">
        <v>3.646128</v>
      </c>
      <c r="I953">
        <v>76.934600000000003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1337</v>
      </c>
      <c r="P953" t="s">
        <v>59</v>
      </c>
      <c r="Q953" t="s">
        <v>60</v>
      </c>
    </row>
    <row r="954" spans="1:17" x14ac:dyDescent="0.25">
      <c r="A954" t="s">
        <v>43</v>
      </c>
      <c r="B954" t="s">
        <v>38</v>
      </c>
      <c r="C954" t="s">
        <v>50</v>
      </c>
      <c r="D954" t="s">
        <v>48</v>
      </c>
      <c r="E954">
        <v>12</v>
      </c>
      <c r="F954" t="str">
        <f t="shared" si="14"/>
        <v>Aggregate1-in-10July Monthly System Peak Day30% Cycling12</v>
      </c>
      <c r="G954">
        <v>13.312010000000001</v>
      </c>
      <c r="H954">
        <v>13.312010000000001</v>
      </c>
      <c r="I954">
        <v>76.934600000000003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1337</v>
      </c>
      <c r="P954" t="s">
        <v>59</v>
      </c>
      <c r="Q954" t="s">
        <v>60</v>
      </c>
    </row>
    <row r="955" spans="1:17" x14ac:dyDescent="0.25">
      <c r="A955" t="s">
        <v>30</v>
      </c>
      <c r="B955" t="s">
        <v>38</v>
      </c>
      <c r="C955" t="s">
        <v>50</v>
      </c>
      <c r="D955" t="s">
        <v>31</v>
      </c>
      <c r="E955">
        <v>12</v>
      </c>
      <c r="F955" t="str">
        <f t="shared" si="14"/>
        <v>Average Per Ton1-in-10July Monthly System Peak Day50% Cycling12</v>
      </c>
      <c r="G955">
        <v>0.97366989999999998</v>
      </c>
      <c r="H955">
        <v>0.97367000000000004</v>
      </c>
      <c r="I955">
        <v>76.337800000000001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3452</v>
      </c>
      <c r="P955" t="s">
        <v>59</v>
      </c>
      <c r="Q955" t="s">
        <v>60</v>
      </c>
    </row>
    <row r="956" spans="1:17" x14ac:dyDescent="0.25">
      <c r="A956" t="s">
        <v>28</v>
      </c>
      <c r="B956" t="s">
        <v>38</v>
      </c>
      <c r="C956" t="s">
        <v>50</v>
      </c>
      <c r="D956" t="s">
        <v>31</v>
      </c>
      <c r="E956">
        <v>12</v>
      </c>
      <c r="F956" t="str">
        <f t="shared" si="14"/>
        <v>Average Per Premise1-in-10July Monthly System Peak Day50% Cycling12</v>
      </c>
      <c r="G956">
        <v>8.3917549999999999</v>
      </c>
      <c r="H956">
        <v>8.3917549999999999</v>
      </c>
      <c r="I956">
        <v>76.337800000000001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3452</v>
      </c>
      <c r="P956" t="s">
        <v>59</v>
      </c>
      <c r="Q956" t="s">
        <v>60</v>
      </c>
    </row>
    <row r="957" spans="1:17" x14ac:dyDescent="0.25">
      <c r="A957" t="s">
        <v>29</v>
      </c>
      <c r="B957" t="s">
        <v>38</v>
      </c>
      <c r="C957" t="s">
        <v>50</v>
      </c>
      <c r="D957" t="s">
        <v>31</v>
      </c>
      <c r="E957">
        <v>12</v>
      </c>
      <c r="F957" t="str">
        <f t="shared" si="14"/>
        <v>Average Per Device1-in-10July Monthly System Peak Day50% Cycling12</v>
      </c>
      <c r="G957">
        <v>3.7763439999999999</v>
      </c>
      <c r="H957">
        <v>3.7763439999999999</v>
      </c>
      <c r="I957">
        <v>76.337800000000001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3452</v>
      </c>
      <c r="P957" t="s">
        <v>59</v>
      </c>
      <c r="Q957" t="s">
        <v>60</v>
      </c>
    </row>
    <row r="958" spans="1:17" x14ac:dyDescent="0.25">
      <c r="A958" t="s">
        <v>43</v>
      </c>
      <c r="B958" t="s">
        <v>38</v>
      </c>
      <c r="C958" t="s">
        <v>50</v>
      </c>
      <c r="D958" t="s">
        <v>31</v>
      </c>
      <c r="E958">
        <v>12</v>
      </c>
      <c r="F958" t="str">
        <f t="shared" si="14"/>
        <v>Aggregate1-in-10July Monthly System Peak Day50% Cycling12</v>
      </c>
      <c r="G958">
        <v>28.968340000000001</v>
      </c>
      <c r="H958">
        <v>28.968340000000001</v>
      </c>
      <c r="I958">
        <v>76.337800000000001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3452</v>
      </c>
      <c r="P958" t="s">
        <v>59</v>
      </c>
      <c r="Q958" t="s">
        <v>60</v>
      </c>
    </row>
    <row r="959" spans="1:17" x14ac:dyDescent="0.25">
      <c r="A959" t="s">
        <v>30</v>
      </c>
      <c r="B959" t="s">
        <v>38</v>
      </c>
      <c r="C959" t="s">
        <v>50</v>
      </c>
      <c r="D959" t="s">
        <v>26</v>
      </c>
      <c r="E959">
        <v>12</v>
      </c>
      <c r="F959" t="str">
        <f t="shared" si="14"/>
        <v>Average Per Ton1-in-10July Monthly System Peak DayAll12</v>
      </c>
      <c r="G959">
        <v>0.96383850000000004</v>
      </c>
      <c r="H959">
        <v>0.96383850000000004</v>
      </c>
      <c r="I959">
        <v>76.504400000000004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4789</v>
      </c>
      <c r="P959" t="s">
        <v>59</v>
      </c>
      <c r="Q959" t="s">
        <v>60</v>
      </c>
    </row>
    <row r="960" spans="1:17" x14ac:dyDescent="0.25">
      <c r="A960" t="s">
        <v>28</v>
      </c>
      <c r="B960" t="s">
        <v>38</v>
      </c>
      <c r="C960" t="s">
        <v>50</v>
      </c>
      <c r="D960" t="s">
        <v>26</v>
      </c>
      <c r="E960">
        <v>12</v>
      </c>
      <c r="F960" t="str">
        <f t="shared" si="14"/>
        <v>Average Per Premise1-in-10July Monthly System Peak DayAll12</v>
      </c>
      <c r="G960">
        <v>8.8427399999999992</v>
      </c>
      <c r="H960">
        <v>8.8427410000000002</v>
      </c>
      <c r="I960">
        <v>76.504400000000004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4789</v>
      </c>
      <c r="P960" t="s">
        <v>59</v>
      </c>
      <c r="Q960" t="s">
        <v>60</v>
      </c>
    </row>
    <row r="961" spans="1:17" x14ac:dyDescent="0.25">
      <c r="A961" t="s">
        <v>29</v>
      </c>
      <c r="B961" t="s">
        <v>38</v>
      </c>
      <c r="C961" t="s">
        <v>50</v>
      </c>
      <c r="D961" t="s">
        <v>26</v>
      </c>
      <c r="E961">
        <v>12</v>
      </c>
      <c r="F961" t="str">
        <f t="shared" si="14"/>
        <v>Average Per Device1-in-10July Monthly System Peak DayAll12</v>
      </c>
      <c r="G961">
        <v>3.7403179999999998</v>
      </c>
      <c r="H961">
        <v>3.7403179999999998</v>
      </c>
      <c r="I961">
        <v>76.504400000000004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4789</v>
      </c>
      <c r="P961" t="s">
        <v>59</v>
      </c>
      <c r="Q961" t="s">
        <v>60</v>
      </c>
    </row>
    <row r="962" spans="1:17" x14ac:dyDescent="0.25">
      <c r="A962" t="s">
        <v>43</v>
      </c>
      <c r="B962" t="s">
        <v>38</v>
      </c>
      <c r="C962" t="s">
        <v>50</v>
      </c>
      <c r="D962" t="s">
        <v>26</v>
      </c>
      <c r="E962">
        <v>12</v>
      </c>
      <c r="F962" t="str">
        <f t="shared" si="14"/>
        <v>Aggregate1-in-10July Monthly System Peak DayAll12</v>
      </c>
      <c r="G962">
        <v>42.347880000000004</v>
      </c>
      <c r="H962">
        <v>42.34789</v>
      </c>
      <c r="I962">
        <v>76.504400000000004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4789</v>
      </c>
      <c r="P962" t="s">
        <v>59</v>
      </c>
      <c r="Q962" t="s">
        <v>60</v>
      </c>
    </row>
    <row r="963" spans="1:17" x14ac:dyDescent="0.25">
      <c r="A963" t="s">
        <v>30</v>
      </c>
      <c r="B963" t="s">
        <v>38</v>
      </c>
      <c r="C963" t="s">
        <v>51</v>
      </c>
      <c r="D963" t="s">
        <v>48</v>
      </c>
      <c r="E963">
        <v>12</v>
      </c>
      <c r="F963" t="str">
        <f t="shared" ref="F963:F1026" si="15">CONCATENATE(A963,B963,C963,D963,E963)</f>
        <v>Average Per Ton1-in-10June Monthly System Peak Day30% Cycling12</v>
      </c>
      <c r="G963">
        <v>0.91646159999999999</v>
      </c>
      <c r="H963">
        <v>0.91646159999999999</v>
      </c>
      <c r="I963">
        <v>82.668300000000002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1337</v>
      </c>
      <c r="P963" t="s">
        <v>59</v>
      </c>
      <c r="Q963" t="s">
        <v>60</v>
      </c>
    </row>
    <row r="964" spans="1:17" x14ac:dyDescent="0.25">
      <c r="A964" t="s">
        <v>28</v>
      </c>
      <c r="B964" t="s">
        <v>38</v>
      </c>
      <c r="C964" t="s">
        <v>51</v>
      </c>
      <c r="D964" t="s">
        <v>48</v>
      </c>
      <c r="E964">
        <v>12</v>
      </c>
      <c r="F964" t="str">
        <f t="shared" si="15"/>
        <v>Average Per Premise1-in-10June Monthly System Peak Day30% Cycling12</v>
      </c>
      <c r="G964">
        <v>9.7232669999999999</v>
      </c>
      <c r="H964">
        <v>9.7232669999999999</v>
      </c>
      <c r="I964">
        <v>82.668300000000002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1337</v>
      </c>
      <c r="P964" t="s">
        <v>59</v>
      </c>
      <c r="Q964" t="s">
        <v>60</v>
      </c>
    </row>
    <row r="965" spans="1:17" x14ac:dyDescent="0.25">
      <c r="A965" t="s">
        <v>29</v>
      </c>
      <c r="B965" t="s">
        <v>38</v>
      </c>
      <c r="C965" t="s">
        <v>51</v>
      </c>
      <c r="D965" t="s">
        <v>48</v>
      </c>
      <c r="E965">
        <v>12</v>
      </c>
      <c r="F965" t="str">
        <f t="shared" si="15"/>
        <v>Average Per Device1-in-10June Monthly System Peak Day30% Cycling12</v>
      </c>
      <c r="G965">
        <v>3.56067</v>
      </c>
      <c r="H965">
        <v>3.56067</v>
      </c>
      <c r="I965">
        <v>82.668300000000002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1337</v>
      </c>
      <c r="P965" t="s">
        <v>59</v>
      </c>
      <c r="Q965" t="s">
        <v>60</v>
      </c>
    </row>
    <row r="966" spans="1:17" x14ac:dyDescent="0.25">
      <c r="A966" t="s">
        <v>43</v>
      </c>
      <c r="B966" t="s">
        <v>38</v>
      </c>
      <c r="C966" t="s">
        <v>51</v>
      </c>
      <c r="D966" t="s">
        <v>48</v>
      </c>
      <c r="E966">
        <v>12</v>
      </c>
      <c r="F966" t="str">
        <f t="shared" si="15"/>
        <v>Aggregate1-in-10June Monthly System Peak Day30% Cycling12</v>
      </c>
      <c r="G966">
        <v>13.00001</v>
      </c>
      <c r="H966">
        <v>13.00001</v>
      </c>
      <c r="I966">
        <v>82.668300000000002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1337</v>
      </c>
      <c r="P966" t="s">
        <v>59</v>
      </c>
      <c r="Q966" t="s">
        <v>60</v>
      </c>
    </row>
    <row r="967" spans="1:17" x14ac:dyDescent="0.25">
      <c r="A967" t="s">
        <v>30</v>
      </c>
      <c r="B967" t="s">
        <v>38</v>
      </c>
      <c r="C967" t="s">
        <v>51</v>
      </c>
      <c r="D967" t="s">
        <v>31</v>
      </c>
      <c r="E967">
        <v>12</v>
      </c>
      <c r="F967" t="str">
        <f t="shared" si="15"/>
        <v>Average Per Ton1-in-10June Monthly System Peak Day50% Cycling12</v>
      </c>
      <c r="G967">
        <v>0.96460319999999999</v>
      </c>
      <c r="H967">
        <v>0.96460330000000005</v>
      </c>
      <c r="I967">
        <v>81.572999999999993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3452</v>
      </c>
      <c r="P967" t="s">
        <v>59</v>
      </c>
      <c r="Q967" t="s">
        <v>60</v>
      </c>
    </row>
    <row r="968" spans="1:17" x14ac:dyDescent="0.25">
      <c r="A968" t="s">
        <v>28</v>
      </c>
      <c r="B968" t="s">
        <v>38</v>
      </c>
      <c r="C968" t="s">
        <v>51</v>
      </c>
      <c r="D968" t="s">
        <v>31</v>
      </c>
      <c r="E968">
        <v>12</v>
      </c>
      <c r="F968" t="str">
        <f t="shared" si="15"/>
        <v>Average Per Premise1-in-10June Monthly System Peak Day50% Cycling12</v>
      </c>
      <c r="G968">
        <v>8.3136119999999991</v>
      </c>
      <c r="H968">
        <v>8.3136119999999991</v>
      </c>
      <c r="I968">
        <v>81.572999999999993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3452</v>
      </c>
      <c r="P968" t="s">
        <v>59</v>
      </c>
      <c r="Q968" t="s">
        <v>60</v>
      </c>
    </row>
    <row r="969" spans="1:17" x14ac:dyDescent="0.25">
      <c r="A969" t="s">
        <v>29</v>
      </c>
      <c r="B969" t="s">
        <v>38</v>
      </c>
      <c r="C969" t="s">
        <v>51</v>
      </c>
      <c r="D969" t="s">
        <v>31</v>
      </c>
      <c r="E969">
        <v>12</v>
      </c>
      <c r="F969" t="str">
        <f t="shared" si="15"/>
        <v>Average Per Device1-in-10June Monthly System Peak Day50% Cycling12</v>
      </c>
      <c r="G969">
        <v>3.7411789999999998</v>
      </c>
      <c r="H969">
        <v>3.7411789999999998</v>
      </c>
      <c r="I969">
        <v>81.572999999999993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3452</v>
      </c>
      <c r="P969" t="s">
        <v>59</v>
      </c>
      <c r="Q969" t="s">
        <v>60</v>
      </c>
    </row>
    <row r="970" spans="1:17" x14ac:dyDescent="0.25">
      <c r="A970" t="s">
        <v>43</v>
      </c>
      <c r="B970" t="s">
        <v>38</v>
      </c>
      <c r="C970" t="s">
        <v>51</v>
      </c>
      <c r="D970" t="s">
        <v>31</v>
      </c>
      <c r="E970">
        <v>12</v>
      </c>
      <c r="F970" t="str">
        <f t="shared" si="15"/>
        <v>Aggregate1-in-10June Monthly System Peak Day50% Cycling12</v>
      </c>
      <c r="G970">
        <v>28.698589999999999</v>
      </c>
      <c r="H970">
        <v>28.698589999999999</v>
      </c>
      <c r="I970">
        <v>81.572999999999993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3452</v>
      </c>
      <c r="P970" t="s">
        <v>59</v>
      </c>
      <c r="Q970" t="s">
        <v>60</v>
      </c>
    </row>
    <row r="971" spans="1:17" x14ac:dyDescent="0.25">
      <c r="A971" t="s">
        <v>30</v>
      </c>
      <c r="B971" t="s">
        <v>38</v>
      </c>
      <c r="C971" t="s">
        <v>51</v>
      </c>
      <c r="D971" t="s">
        <v>26</v>
      </c>
      <c r="E971">
        <v>12</v>
      </c>
      <c r="F971" t="str">
        <f t="shared" si="15"/>
        <v>Average Per Ton1-in-10June Monthly System Peak DayAll12</v>
      </c>
      <c r="G971">
        <v>0.95116210000000001</v>
      </c>
      <c r="H971">
        <v>0.95116210000000001</v>
      </c>
      <c r="I971">
        <v>81.878799999999998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4789</v>
      </c>
      <c r="P971" t="s">
        <v>59</v>
      </c>
      <c r="Q971" t="s">
        <v>60</v>
      </c>
    </row>
    <row r="972" spans="1:17" x14ac:dyDescent="0.25">
      <c r="A972" t="s">
        <v>28</v>
      </c>
      <c r="B972" t="s">
        <v>38</v>
      </c>
      <c r="C972" t="s">
        <v>51</v>
      </c>
      <c r="D972" t="s">
        <v>26</v>
      </c>
      <c r="E972">
        <v>12</v>
      </c>
      <c r="F972" t="str">
        <f t="shared" si="15"/>
        <v>Average Per Premise1-in-10June Monthly System Peak DayAll12</v>
      </c>
      <c r="G972">
        <v>8.7264409999999994</v>
      </c>
      <c r="H972">
        <v>8.7264409999999994</v>
      </c>
      <c r="I972">
        <v>81.878799999999998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4789</v>
      </c>
      <c r="P972" t="s">
        <v>59</v>
      </c>
      <c r="Q972" t="s">
        <v>60</v>
      </c>
    </row>
    <row r="973" spans="1:17" x14ac:dyDescent="0.25">
      <c r="A973" t="s">
        <v>29</v>
      </c>
      <c r="B973" t="s">
        <v>38</v>
      </c>
      <c r="C973" t="s">
        <v>51</v>
      </c>
      <c r="D973" t="s">
        <v>26</v>
      </c>
      <c r="E973">
        <v>12</v>
      </c>
      <c r="F973" t="str">
        <f t="shared" si="15"/>
        <v>Average Per Device1-in-10June Monthly System Peak DayAll12</v>
      </c>
      <c r="G973">
        <v>3.6911260000000001</v>
      </c>
      <c r="H973">
        <v>3.6911260000000001</v>
      </c>
      <c r="I973">
        <v>81.878799999999998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4789</v>
      </c>
      <c r="P973" t="s">
        <v>59</v>
      </c>
      <c r="Q973" t="s">
        <v>60</v>
      </c>
    </row>
    <row r="974" spans="1:17" x14ac:dyDescent="0.25">
      <c r="A974" t="s">
        <v>43</v>
      </c>
      <c r="B974" t="s">
        <v>38</v>
      </c>
      <c r="C974" t="s">
        <v>51</v>
      </c>
      <c r="D974" t="s">
        <v>26</v>
      </c>
      <c r="E974">
        <v>12</v>
      </c>
      <c r="F974" t="str">
        <f t="shared" si="15"/>
        <v>Aggregate1-in-10June Monthly System Peak DayAll12</v>
      </c>
      <c r="G974">
        <v>41.790930000000003</v>
      </c>
      <c r="H974">
        <v>41.790930000000003</v>
      </c>
      <c r="I974">
        <v>81.878799999999998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4789</v>
      </c>
      <c r="P974" t="s">
        <v>59</v>
      </c>
      <c r="Q974" t="s">
        <v>60</v>
      </c>
    </row>
    <row r="975" spans="1:17" x14ac:dyDescent="0.25">
      <c r="A975" t="s">
        <v>30</v>
      </c>
      <c r="B975" t="s">
        <v>38</v>
      </c>
      <c r="C975" t="s">
        <v>52</v>
      </c>
      <c r="D975" t="s">
        <v>48</v>
      </c>
      <c r="E975">
        <v>12</v>
      </c>
      <c r="F975" t="str">
        <f t="shared" si="15"/>
        <v>Average Per Ton1-in-10May Monthly System Peak Day30% Cycling12</v>
      </c>
      <c r="G975">
        <v>0.91708840000000003</v>
      </c>
      <c r="H975">
        <v>0.91708840000000003</v>
      </c>
      <c r="I975">
        <v>83.666399999999996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1337</v>
      </c>
      <c r="P975" t="s">
        <v>59</v>
      </c>
      <c r="Q975" t="s">
        <v>60</v>
      </c>
    </row>
    <row r="976" spans="1:17" x14ac:dyDescent="0.25">
      <c r="A976" t="s">
        <v>28</v>
      </c>
      <c r="B976" t="s">
        <v>38</v>
      </c>
      <c r="C976" t="s">
        <v>52</v>
      </c>
      <c r="D976" t="s">
        <v>48</v>
      </c>
      <c r="E976">
        <v>12</v>
      </c>
      <c r="F976" t="str">
        <f t="shared" si="15"/>
        <v>Average Per Premise1-in-10May Monthly System Peak Day30% Cycling12</v>
      </c>
      <c r="G976">
        <v>9.7299170000000004</v>
      </c>
      <c r="H976">
        <v>9.7299170000000004</v>
      </c>
      <c r="I976">
        <v>83.666399999999996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1337</v>
      </c>
      <c r="P976" t="s">
        <v>59</v>
      </c>
      <c r="Q976" t="s">
        <v>60</v>
      </c>
    </row>
    <row r="977" spans="1:17" x14ac:dyDescent="0.25">
      <c r="A977" t="s">
        <v>29</v>
      </c>
      <c r="B977" t="s">
        <v>38</v>
      </c>
      <c r="C977" t="s">
        <v>52</v>
      </c>
      <c r="D977" t="s">
        <v>48</v>
      </c>
      <c r="E977">
        <v>12</v>
      </c>
      <c r="F977" t="str">
        <f t="shared" si="15"/>
        <v>Average Per Device1-in-10May Monthly System Peak Day30% Cycling12</v>
      </c>
      <c r="G977">
        <v>3.5631059999999999</v>
      </c>
      <c r="H977">
        <v>3.5631059999999999</v>
      </c>
      <c r="I977">
        <v>83.666399999999996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1337</v>
      </c>
      <c r="P977" t="s">
        <v>59</v>
      </c>
      <c r="Q977" t="s">
        <v>60</v>
      </c>
    </row>
    <row r="978" spans="1:17" x14ac:dyDescent="0.25">
      <c r="A978" t="s">
        <v>43</v>
      </c>
      <c r="B978" t="s">
        <v>38</v>
      </c>
      <c r="C978" t="s">
        <v>52</v>
      </c>
      <c r="D978" t="s">
        <v>48</v>
      </c>
      <c r="E978">
        <v>12</v>
      </c>
      <c r="F978" t="str">
        <f t="shared" si="15"/>
        <v>Aggregate1-in-10May Monthly System Peak Day30% Cycling12</v>
      </c>
      <c r="G978">
        <v>13.008900000000001</v>
      </c>
      <c r="H978">
        <v>13.008900000000001</v>
      </c>
      <c r="I978">
        <v>83.666399999999996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1337</v>
      </c>
      <c r="P978" t="s">
        <v>59</v>
      </c>
      <c r="Q978" t="s">
        <v>60</v>
      </c>
    </row>
    <row r="979" spans="1:17" x14ac:dyDescent="0.25">
      <c r="A979" t="s">
        <v>30</v>
      </c>
      <c r="B979" t="s">
        <v>38</v>
      </c>
      <c r="C979" t="s">
        <v>52</v>
      </c>
      <c r="D979" t="s">
        <v>31</v>
      </c>
      <c r="E979">
        <v>12</v>
      </c>
      <c r="F979" t="str">
        <f t="shared" si="15"/>
        <v>Average Per Ton1-in-10May Monthly System Peak Day50% Cycling12</v>
      </c>
      <c r="G979">
        <v>0.96377820000000003</v>
      </c>
      <c r="H979">
        <v>0.96377820000000003</v>
      </c>
      <c r="I979">
        <v>82.570499999999996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3452</v>
      </c>
      <c r="P979" t="s">
        <v>59</v>
      </c>
      <c r="Q979" t="s">
        <v>60</v>
      </c>
    </row>
    <row r="980" spans="1:17" x14ac:dyDescent="0.25">
      <c r="A980" t="s">
        <v>28</v>
      </c>
      <c r="B980" t="s">
        <v>38</v>
      </c>
      <c r="C980" t="s">
        <v>52</v>
      </c>
      <c r="D980" t="s">
        <v>31</v>
      </c>
      <c r="E980">
        <v>12</v>
      </c>
      <c r="F980" t="str">
        <f t="shared" si="15"/>
        <v>Average Per Premise1-in-10May Monthly System Peak Day50% Cycling12</v>
      </c>
      <c r="G980">
        <v>8.3065010000000008</v>
      </c>
      <c r="H980">
        <v>8.3065010000000008</v>
      </c>
      <c r="I980">
        <v>82.570499999999996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3452</v>
      </c>
      <c r="P980" t="s">
        <v>59</v>
      </c>
      <c r="Q980" t="s">
        <v>60</v>
      </c>
    </row>
    <row r="981" spans="1:17" x14ac:dyDescent="0.25">
      <c r="A981" t="s">
        <v>29</v>
      </c>
      <c r="B981" t="s">
        <v>38</v>
      </c>
      <c r="C981" t="s">
        <v>52</v>
      </c>
      <c r="D981" t="s">
        <v>31</v>
      </c>
      <c r="E981">
        <v>12</v>
      </c>
      <c r="F981" t="str">
        <f t="shared" si="15"/>
        <v>Average Per Device1-in-10May Monthly System Peak Day50% Cycling12</v>
      </c>
      <c r="G981">
        <v>3.7379790000000002</v>
      </c>
      <c r="H981">
        <v>3.7379790000000002</v>
      </c>
      <c r="I981">
        <v>82.570499999999996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3452</v>
      </c>
      <c r="P981" t="s">
        <v>59</v>
      </c>
      <c r="Q981" t="s">
        <v>60</v>
      </c>
    </row>
    <row r="982" spans="1:17" x14ac:dyDescent="0.25">
      <c r="A982" t="s">
        <v>43</v>
      </c>
      <c r="B982" t="s">
        <v>38</v>
      </c>
      <c r="C982" t="s">
        <v>52</v>
      </c>
      <c r="D982" t="s">
        <v>31</v>
      </c>
      <c r="E982">
        <v>12</v>
      </c>
      <c r="F982" t="str">
        <f t="shared" si="15"/>
        <v>Aggregate1-in-10May Monthly System Peak Day50% Cycling12</v>
      </c>
      <c r="G982">
        <v>28.674040000000002</v>
      </c>
      <c r="H982">
        <v>28.674040000000002</v>
      </c>
      <c r="I982">
        <v>82.570499999999996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3452</v>
      </c>
      <c r="P982" t="s">
        <v>59</v>
      </c>
      <c r="Q982" t="s">
        <v>60</v>
      </c>
    </row>
    <row r="983" spans="1:17" x14ac:dyDescent="0.25">
      <c r="A983" t="s">
        <v>30</v>
      </c>
      <c r="B983" t="s">
        <v>38</v>
      </c>
      <c r="C983" t="s">
        <v>52</v>
      </c>
      <c r="D983" t="s">
        <v>26</v>
      </c>
      <c r="E983">
        <v>12</v>
      </c>
      <c r="F983" t="str">
        <f t="shared" si="15"/>
        <v>Average Per Ton1-in-10May Monthly System Peak DayAll12</v>
      </c>
      <c r="G983">
        <v>0.95074239999999999</v>
      </c>
      <c r="H983">
        <v>0.95074239999999999</v>
      </c>
      <c r="I983">
        <v>82.876499999999993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4789</v>
      </c>
      <c r="P983" t="s">
        <v>59</v>
      </c>
      <c r="Q983" t="s">
        <v>60</v>
      </c>
    </row>
    <row r="984" spans="1:17" x14ac:dyDescent="0.25">
      <c r="A984" t="s">
        <v>28</v>
      </c>
      <c r="B984" t="s">
        <v>38</v>
      </c>
      <c r="C984" t="s">
        <v>52</v>
      </c>
      <c r="D984" t="s">
        <v>26</v>
      </c>
      <c r="E984">
        <v>12</v>
      </c>
      <c r="F984" t="str">
        <f t="shared" si="15"/>
        <v>Average Per Premise1-in-10May Monthly System Peak DayAll12</v>
      </c>
      <c r="G984">
        <v>8.7225900000000003</v>
      </c>
      <c r="H984">
        <v>8.7225900000000003</v>
      </c>
      <c r="I984">
        <v>82.876499999999993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4789</v>
      </c>
      <c r="P984" t="s">
        <v>59</v>
      </c>
      <c r="Q984" t="s">
        <v>60</v>
      </c>
    </row>
    <row r="985" spans="1:17" x14ac:dyDescent="0.25">
      <c r="A985" t="s">
        <v>29</v>
      </c>
      <c r="B985" t="s">
        <v>38</v>
      </c>
      <c r="C985" t="s">
        <v>52</v>
      </c>
      <c r="D985" t="s">
        <v>26</v>
      </c>
      <c r="E985">
        <v>12</v>
      </c>
      <c r="F985" t="str">
        <f t="shared" si="15"/>
        <v>Average Per Device1-in-10May Monthly System Peak DayAll12</v>
      </c>
      <c r="G985">
        <v>3.6894969999999998</v>
      </c>
      <c r="H985">
        <v>3.6894969999999998</v>
      </c>
      <c r="I985">
        <v>82.876499999999993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4789</v>
      </c>
      <c r="P985" t="s">
        <v>59</v>
      </c>
      <c r="Q985" t="s">
        <v>60</v>
      </c>
    </row>
    <row r="986" spans="1:17" x14ac:dyDescent="0.25">
      <c r="A986" t="s">
        <v>43</v>
      </c>
      <c r="B986" t="s">
        <v>38</v>
      </c>
      <c r="C986" t="s">
        <v>52</v>
      </c>
      <c r="D986" t="s">
        <v>26</v>
      </c>
      <c r="E986">
        <v>12</v>
      </c>
      <c r="F986" t="str">
        <f t="shared" si="15"/>
        <v>Aggregate1-in-10May Monthly System Peak DayAll12</v>
      </c>
      <c r="G986">
        <v>41.772480000000002</v>
      </c>
      <c r="H986">
        <v>41.772489999999998</v>
      </c>
      <c r="I986">
        <v>82.876499999999993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4789</v>
      </c>
      <c r="P986" t="s">
        <v>59</v>
      </c>
      <c r="Q986" t="s">
        <v>60</v>
      </c>
    </row>
    <row r="987" spans="1:17" x14ac:dyDescent="0.25">
      <c r="A987" t="s">
        <v>30</v>
      </c>
      <c r="B987" t="s">
        <v>38</v>
      </c>
      <c r="C987" t="s">
        <v>53</v>
      </c>
      <c r="D987" t="s">
        <v>48</v>
      </c>
      <c r="E987">
        <v>12</v>
      </c>
      <c r="F987" t="str">
        <f t="shared" si="15"/>
        <v>Average Per Ton1-in-10October Monthly System Peak Day30% Cycling12</v>
      </c>
      <c r="G987">
        <v>0.96950259999999999</v>
      </c>
      <c r="H987">
        <v>0.96950259999999999</v>
      </c>
      <c r="I987">
        <v>82.125100000000003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1337</v>
      </c>
      <c r="P987" t="s">
        <v>59</v>
      </c>
      <c r="Q987" t="s">
        <v>60</v>
      </c>
    </row>
    <row r="988" spans="1:17" x14ac:dyDescent="0.25">
      <c r="A988" t="s">
        <v>28</v>
      </c>
      <c r="B988" t="s">
        <v>38</v>
      </c>
      <c r="C988" t="s">
        <v>53</v>
      </c>
      <c r="D988" t="s">
        <v>48</v>
      </c>
      <c r="E988">
        <v>12</v>
      </c>
      <c r="F988" t="str">
        <f t="shared" si="15"/>
        <v>Average Per Premise1-in-10October Monthly System Peak Day30% Cycling12</v>
      </c>
      <c r="G988">
        <v>10.286009999999999</v>
      </c>
      <c r="H988">
        <v>10.286009999999999</v>
      </c>
      <c r="I988">
        <v>82.125100000000003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1337</v>
      </c>
      <c r="P988" t="s">
        <v>59</v>
      </c>
      <c r="Q988" t="s">
        <v>60</v>
      </c>
    </row>
    <row r="989" spans="1:17" x14ac:dyDescent="0.25">
      <c r="A989" t="s">
        <v>29</v>
      </c>
      <c r="B989" t="s">
        <v>38</v>
      </c>
      <c r="C989" t="s">
        <v>53</v>
      </c>
      <c r="D989" t="s">
        <v>48</v>
      </c>
      <c r="E989">
        <v>12</v>
      </c>
      <c r="F989" t="str">
        <f t="shared" si="15"/>
        <v>Average Per Device1-in-10October Monthly System Peak Day30% Cycling12</v>
      </c>
      <c r="G989">
        <v>3.7667470000000001</v>
      </c>
      <c r="H989">
        <v>3.7667470000000001</v>
      </c>
      <c r="I989">
        <v>82.125100000000003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1337</v>
      </c>
      <c r="P989" t="s">
        <v>59</v>
      </c>
      <c r="Q989" t="s">
        <v>60</v>
      </c>
    </row>
    <row r="990" spans="1:17" x14ac:dyDescent="0.25">
      <c r="A990" t="s">
        <v>43</v>
      </c>
      <c r="B990" t="s">
        <v>38</v>
      </c>
      <c r="C990" t="s">
        <v>53</v>
      </c>
      <c r="D990" t="s">
        <v>48</v>
      </c>
      <c r="E990">
        <v>12</v>
      </c>
      <c r="F990" t="str">
        <f t="shared" si="15"/>
        <v>Aggregate1-in-10October Monthly System Peak Day30% Cycling12</v>
      </c>
      <c r="G990">
        <v>13.75239</v>
      </c>
      <c r="H990">
        <v>13.75239</v>
      </c>
      <c r="I990">
        <v>82.125100000000003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1337</v>
      </c>
      <c r="P990" t="s">
        <v>59</v>
      </c>
      <c r="Q990" t="s">
        <v>60</v>
      </c>
    </row>
    <row r="991" spans="1:17" x14ac:dyDescent="0.25">
      <c r="A991" t="s">
        <v>30</v>
      </c>
      <c r="B991" t="s">
        <v>38</v>
      </c>
      <c r="C991" t="s">
        <v>53</v>
      </c>
      <c r="D991" t="s">
        <v>31</v>
      </c>
      <c r="E991">
        <v>12</v>
      </c>
      <c r="F991" t="str">
        <f t="shared" si="15"/>
        <v>Average Per Ton1-in-10October Monthly System Peak Day50% Cycling12</v>
      </c>
      <c r="G991">
        <v>0.98803750000000001</v>
      </c>
      <c r="H991">
        <v>0.98803750000000001</v>
      </c>
      <c r="I991">
        <v>81.590900000000005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3452</v>
      </c>
      <c r="P991" t="s">
        <v>59</v>
      </c>
      <c r="Q991" t="s">
        <v>60</v>
      </c>
    </row>
    <row r="992" spans="1:17" x14ac:dyDescent="0.25">
      <c r="A992" t="s">
        <v>28</v>
      </c>
      <c r="B992" t="s">
        <v>38</v>
      </c>
      <c r="C992" t="s">
        <v>53</v>
      </c>
      <c r="D992" t="s">
        <v>31</v>
      </c>
      <c r="E992">
        <v>12</v>
      </c>
      <c r="F992" t="str">
        <f t="shared" si="15"/>
        <v>Average Per Premise1-in-10October Monthly System Peak Day50% Cycling12</v>
      </c>
      <c r="G992">
        <v>8.5155840000000005</v>
      </c>
      <c r="H992">
        <v>8.5155840000000005</v>
      </c>
      <c r="I992">
        <v>81.590900000000005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3452</v>
      </c>
      <c r="P992" t="s">
        <v>59</v>
      </c>
      <c r="Q992" t="s">
        <v>60</v>
      </c>
    </row>
    <row r="993" spans="1:17" x14ac:dyDescent="0.25">
      <c r="A993" t="s">
        <v>29</v>
      </c>
      <c r="B993" t="s">
        <v>38</v>
      </c>
      <c r="C993" t="s">
        <v>53</v>
      </c>
      <c r="D993" t="s">
        <v>31</v>
      </c>
      <c r="E993">
        <v>12</v>
      </c>
      <c r="F993" t="str">
        <f t="shared" si="15"/>
        <v>Average Per Device1-in-10October Monthly System Peak Day50% Cycling12</v>
      </c>
      <c r="G993">
        <v>3.832068</v>
      </c>
      <c r="H993">
        <v>3.832068</v>
      </c>
      <c r="I993">
        <v>81.590900000000005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3452</v>
      </c>
      <c r="P993" t="s">
        <v>59</v>
      </c>
      <c r="Q993" t="s">
        <v>60</v>
      </c>
    </row>
    <row r="994" spans="1:17" x14ac:dyDescent="0.25">
      <c r="A994" t="s">
        <v>43</v>
      </c>
      <c r="B994" t="s">
        <v>38</v>
      </c>
      <c r="C994" t="s">
        <v>53</v>
      </c>
      <c r="D994" t="s">
        <v>31</v>
      </c>
      <c r="E994">
        <v>12</v>
      </c>
      <c r="F994" t="str">
        <f t="shared" si="15"/>
        <v>Aggregate1-in-10October Monthly System Peak Day50% Cycling12</v>
      </c>
      <c r="G994">
        <v>29.395800000000001</v>
      </c>
      <c r="H994">
        <v>29.395800000000001</v>
      </c>
      <c r="I994">
        <v>81.590900000000005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3452</v>
      </c>
      <c r="P994" t="s">
        <v>59</v>
      </c>
      <c r="Q994" t="s">
        <v>60</v>
      </c>
    </row>
    <row r="995" spans="1:17" x14ac:dyDescent="0.25">
      <c r="A995" t="s">
        <v>30</v>
      </c>
      <c r="B995" t="s">
        <v>38</v>
      </c>
      <c r="C995" t="s">
        <v>53</v>
      </c>
      <c r="D995" t="s">
        <v>26</v>
      </c>
      <c r="E995">
        <v>12</v>
      </c>
      <c r="F995" t="str">
        <f t="shared" si="15"/>
        <v>Average Per Ton1-in-10October Monthly System Peak DayAll12</v>
      </c>
      <c r="G995">
        <v>0.98286249999999997</v>
      </c>
      <c r="H995">
        <v>0.98286249999999997</v>
      </c>
      <c r="I995">
        <v>81.740099999999998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4789</v>
      </c>
      <c r="P995" t="s">
        <v>59</v>
      </c>
      <c r="Q995" t="s">
        <v>60</v>
      </c>
    </row>
    <row r="996" spans="1:17" x14ac:dyDescent="0.25">
      <c r="A996" t="s">
        <v>28</v>
      </c>
      <c r="B996" t="s">
        <v>38</v>
      </c>
      <c r="C996" t="s">
        <v>53</v>
      </c>
      <c r="D996" t="s">
        <v>26</v>
      </c>
      <c r="E996">
        <v>12</v>
      </c>
      <c r="F996" t="str">
        <f t="shared" si="15"/>
        <v>Average Per Premise1-in-10October Monthly System Peak DayAll12</v>
      </c>
      <c r="G996">
        <v>9.0172760000000007</v>
      </c>
      <c r="H996">
        <v>9.017277</v>
      </c>
      <c r="I996">
        <v>81.740099999999998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4789</v>
      </c>
      <c r="P996" t="s">
        <v>59</v>
      </c>
      <c r="Q996" t="s">
        <v>60</v>
      </c>
    </row>
    <row r="997" spans="1:17" x14ac:dyDescent="0.25">
      <c r="A997" t="s">
        <v>29</v>
      </c>
      <c r="B997" t="s">
        <v>38</v>
      </c>
      <c r="C997" t="s">
        <v>53</v>
      </c>
      <c r="D997" t="s">
        <v>26</v>
      </c>
      <c r="E997">
        <v>12</v>
      </c>
      <c r="F997" t="str">
        <f t="shared" si="15"/>
        <v>Average Per Device1-in-10October Monthly System Peak DayAll12</v>
      </c>
      <c r="G997">
        <v>3.8141440000000002</v>
      </c>
      <c r="H997">
        <v>3.8141440000000002</v>
      </c>
      <c r="I997">
        <v>81.740099999999998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4789</v>
      </c>
      <c r="P997" t="s">
        <v>59</v>
      </c>
      <c r="Q997" t="s">
        <v>60</v>
      </c>
    </row>
    <row r="998" spans="1:17" x14ac:dyDescent="0.25">
      <c r="A998" t="s">
        <v>43</v>
      </c>
      <c r="B998" t="s">
        <v>38</v>
      </c>
      <c r="C998" t="s">
        <v>53</v>
      </c>
      <c r="D998" t="s">
        <v>26</v>
      </c>
      <c r="E998">
        <v>12</v>
      </c>
      <c r="F998" t="str">
        <f t="shared" si="15"/>
        <v>Aggregate1-in-10October Monthly System Peak DayAll12</v>
      </c>
      <c r="G998">
        <v>43.18374</v>
      </c>
      <c r="H998">
        <v>43.18374</v>
      </c>
      <c r="I998">
        <v>81.740099999999998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4789</v>
      </c>
      <c r="P998" t="s">
        <v>59</v>
      </c>
      <c r="Q998" t="s">
        <v>60</v>
      </c>
    </row>
    <row r="999" spans="1:17" x14ac:dyDescent="0.25">
      <c r="A999" t="s">
        <v>30</v>
      </c>
      <c r="B999" t="s">
        <v>38</v>
      </c>
      <c r="C999" t="s">
        <v>54</v>
      </c>
      <c r="D999" t="s">
        <v>48</v>
      </c>
      <c r="E999">
        <v>12</v>
      </c>
      <c r="F999" t="str">
        <f t="shared" si="15"/>
        <v>Average Per Ton1-in-10September Monthly System Peak Day30% Cycling12</v>
      </c>
      <c r="G999">
        <v>1.183843</v>
      </c>
      <c r="H999">
        <v>1.183843</v>
      </c>
      <c r="I999">
        <v>94.332899999999995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1337</v>
      </c>
      <c r="P999" t="s">
        <v>59</v>
      </c>
      <c r="Q999" t="s">
        <v>60</v>
      </c>
    </row>
    <row r="1000" spans="1:17" x14ac:dyDescent="0.25">
      <c r="A1000" t="s">
        <v>28</v>
      </c>
      <c r="B1000" t="s">
        <v>38</v>
      </c>
      <c r="C1000" t="s">
        <v>54</v>
      </c>
      <c r="D1000" t="s">
        <v>48</v>
      </c>
      <c r="E1000">
        <v>12</v>
      </c>
      <c r="F1000" t="str">
        <f t="shared" si="15"/>
        <v>Average Per Premise1-in-10September Monthly System Peak Day30% Cycling12</v>
      </c>
      <c r="G1000">
        <v>12.56007</v>
      </c>
      <c r="H1000">
        <v>12.56007</v>
      </c>
      <c r="I1000">
        <v>94.332899999999995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1337</v>
      </c>
      <c r="P1000" t="s">
        <v>59</v>
      </c>
      <c r="Q1000" t="s">
        <v>60</v>
      </c>
    </row>
    <row r="1001" spans="1:17" x14ac:dyDescent="0.25">
      <c r="A1001" t="s">
        <v>29</v>
      </c>
      <c r="B1001" t="s">
        <v>38</v>
      </c>
      <c r="C1001" t="s">
        <v>54</v>
      </c>
      <c r="D1001" t="s">
        <v>48</v>
      </c>
      <c r="E1001">
        <v>12</v>
      </c>
      <c r="F1001" t="str">
        <f t="shared" si="15"/>
        <v>Average Per Device1-in-10September Monthly System Peak Day30% Cycling12</v>
      </c>
      <c r="G1001">
        <v>4.5995090000000003</v>
      </c>
      <c r="H1001">
        <v>4.5995090000000003</v>
      </c>
      <c r="I1001">
        <v>94.332899999999995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1337</v>
      </c>
      <c r="P1001" t="s">
        <v>59</v>
      </c>
      <c r="Q1001" t="s">
        <v>60</v>
      </c>
    </row>
    <row r="1002" spans="1:17" x14ac:dyDescent="0.25">
      <c r="A1002" t="s">
        <v>43</v>
      </c>
      <c r="B1002" t="s">
        <v>38</v>
      </c>
      <c r="C1002" t="s">
        <v>54</v>
      </c>
      <c r="D1002" t="s">
        <v>48</v>
      </c>
      <c r="E1002">
        <v>12</v>
      </c>
      <c r="F1002" t="str">
        <f t="shared" si="15"/>
        <v>Aggregate1-in-10September Monthly System Peak Day30% Cycling12</v>
      </c>
      <c r="G1002">
        <v>16.792809999999999</v>
      </c>
      <c r="H1002">
        <v>16.792809999999999</v>
      </c>
      <c r="I1002">
        <v>94.332899999999995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1337</v>
      </c>
      <c r="P1002" t="s">
        <v>59</v>
      </c>
      <c r="Q1002" t="s">
        <v>60</v>
      </c>
    </row>
    <row r="1003" spans="1:17" x14ac:dyDescent="0.25">
      <c r="A1003" t="s">
        <v>30</v>
      </c>
      <c r="B1003" t="s">
        <v>38</v>
      </c>
      <c r="C1003" t="s">
        <v>54</v>
      </c>
      <c r="D1003" t="s">
        <v>31</v>
      </c>
      <c r="E1003">
        <v>12</v>
      </c>
      <c r="F1003" t="str">
        <f t="shared" si="15"/>
        <v>Average Per Ton1-in-10September Monthly System Peak Day50% Cycling12</v>
      </c>
      <c r="G1003">
        <v>1.072919</v>
      </c>
      <c r="H1003">
        <v>1.072919</v>
      </c>
      <c r="I1003">
        <v>92.798699999999997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3452</v>
      </c>
      <c r="P1003" t="s">
        <v>59</v>
      </c>
      <c r="Q1003" t="s">
        <v>60</v>
      </c>
    </row>
    <row r="1004" spans="1:17" x14ac:dyDescent="0.25">
      <c r="A1004" t="s">
        <v>28</v>
      </c>
      <c r="B1004" t="s">
        <v>38</v>
      </c>
      <c r="C1004" t="s">
        <v>54</v>
      </c>
      <c r="D1004" t="s">
        <v>31</v>
      </c>
      <c r="E1004">
        <v>12</v>
      </c>
      <c r="F1004" t="str">
        <f t="shared" si="15"/>
        <v>Average Per Premise1-in-10September Monthly System Peak Day50% Cycling12</v>
      </c>
      <c r="G1004">
        <v>9.2471490000000003</v>
      </c>
      <c r="H1004">
        <v>9.2471490000000003</v>
      </c>
      <c r="I1004">
        <v>92.798699999999997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3452</v>
      </c>
      <c r="P1004" t="s">
        <v>59</v>
      </c>
      <c r="Q1004" t="s">
        <v>60</v>
      </c>
    </row>
    <row r="1005" spans="1:17" x14ac:dyDescent="0.25">
      <c r="A1005" t="s">
        <v>29</v>
      </c>
      <c r="B1005" t="s">
        <v>38</v>
      </c>
      <c r="C1005" t="s">
        <v>54</v>
      </c>
      <c r="D1005" t="s">
        <v>31</v>
      </c>
      <c r="E1005">
        <v>12</v>
      </c>
      <c r="F1005" t="str">
        <f t="shared" si="15"/>
        <v>Average Per Device1-in-10September Monthly System Peak Day50% Cycling12</v>
      </c>
      <c r="G1005">
        <v>4.1612770000000001</v>
      </c>
      <c r="H1005">
        <v>4.1612770000000001</v>
      </c>
      <c r="I1005">
        <v>92.798699999999997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3452</v>
      </c>
      <c r="P1005" t="s">
        <v>59</v>
      </c>
      <c r="Q1005" t="s">
        <v>60</v>
      </c>
    </row>
    <row r="1006" spans="1:17" x14ac:dyDescent="0.25">
      <c r="A1006" t="s">
        <v>43</v>
      </c>
      <c r="B1006" t="s">
        <v>38</v>
      </c>
      <c r="C1006" t="s">
        <v>54</v>
      </c>
      <c r="D1006" t="s">
        <v>31</v>
      </c>
      <c r="E1006">
        <v>12</v>
      </c>
      <c r="F1006" t="str">
        <f t="shared" si="15"/>
        <v>Aggregate1-in-10September Monthly System Peak Day50% Cycling12</v>
      </c>
      <c r="G1006">
        <v>31.92116</v>
      </c>
      <c r="H1006">
        <v>31.92116</v>
      </c>
      <c r="I1006">
        <v>92.798699999999997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3452</v>
      </c>
      <c r="P1006" t="s">
        <v>59</v>
      </c>
      <c r="Q1006" t="s">
        <v>60</v>
      </c>
    </row>
    <row r="1007" spans="1:17" x14ac:dyDescent="0.25">
      <c r="A1007" t="s">
        <v>30</v>
      </c>
      <c r="B1007" t="s">
        <v>38</v>
      </c>
      <c r="C1007" t="s">
        <v>54</v>
      </c>
      <c r="D1007" t="s">
        <v>26</v>
      </c>
      <c r="E1007">
        <v>12</v>
      </c>
      <c r="F1007" t="str">
        <f t="shared" si="15"/>
        <v>Average Per Ton1-in-10September Monthly System Peak DayAll12</v>
      </c>
      <c r="G1007">
        <v>1.1038889999999999</v>
      </c>
      <c r="H1007">
        <v>1.1038889999999999</v>
      </c>
      <c r="I1007">
        <v>93.227000000000004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4789</v>
      </c>
      <c r="P1007" t="s">
        <v>59</v>
      </c>
      <c r="Q1007" t="s">
        <v>60</v>
      </c>
    </row>
    <row r="1008" spans="1:17" x14ac:dyDescent="0.25">
      <c r="A1008" t="s">
        <v>28</v>
      </c>
      <c r="B1008" t="s">
        <v>38</v>
      </c>
      <c r="C1008" t="s">
        <v>54</v>
      </c>
      <c r="D1008" t="s">
        <v>26</v>
      </c>
      <c r="E1008">
        <v>12</v>
      </c>
      <c r="F1008" t="str">
        <f t="shared" si="15"/>
        <v>Average Per Premise1-in-10September Monthly System Peak DayAll12</v>
      </c>
      <c r="G1008">
        <v>10.12763</v>
      </c>
      <c r="H1008">
        <v>10.12763</v>
      </c>
      <c r="I1008">
        <v>93.227000000000004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4789</v>
      </c>
      <c r="P1008" t="s">
        <v>59</v>
      </c>
      <c r="Q1008" t="s">
        <v>60</v>
      </c>
    </row>
    <row r="1009" spans="1:17" x14ac:dyDescent="0.25">
      <c r="A1009" t="s">
        <v>29</v>
      </c>
      <c r="B1009" t="s">
        <v>38</v>
      </c>
      <c r="C1009" t="s">
        <v>54</v>
      </c>
      <c r="D1009" t="s">
        <v>26</v>
      </c>
      <c r="E1009">
        <v>12</v>
      </c>
      <c r="F1009" t="str">
        <f t="shared" si="15"/>
        <v>Average Per Device1-in-10September Monthly System Peak DayAll12</v>
      </c>
      <c r="G1009">
        <v>4.2838039999999999</v>
      </c>
      <c r="H1009">
        <v>4.2838039999999999</v>
      </c>
      <c r="I1009">
        <v>93.227000000000004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4789</v>
      </c>
      <c r="P1009" t="s">
        <v>59</v>
      </c>
      <c r="Q1009" t="s">
        <v>60</v>
      </c>
    </row>
    <row r="1010" spans="1:17" x14ac:dyDescent="0.25">
      <c r="A1010" t="s">
        <v>43</v>
      </c>
      <c r="B1010" t="s">
        <v>38</v>
      </c>
      <c r="C1010" t="s">
        <v>54</v>
      </c>
      <c r="D1010" t="s">
        <v>26</v>
      </c>
      <c r="E1010">
        <v>12</v>
      </c>
      <c r="F1010" t="str">
        <f t="shared" si="15"/>
        <v>Aggregate1-in-10September Monthly System Peak DayAll12</v>
      </c>
      <c r="G1010">
        <v>48.50123</v>
      </c>
      <c r="H1010">
        <v>48.50123</v>
      </c>
      <c r="I1010">
        <v>93.227000000000004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4789</v>
      </c>
      <c r="P1010" t="s">
        <v>59</v>
      </c>
      <c r="Q1010" t="s">
        <v>60</v>
      </c>
    </row>
    <row r="1011" spans="1:17" x14ac:dyDescent="0.25">
      <c r="A1011" t="s">
        <v>30</v>
      </c>
      <c r="B1011" t="s">
        <v>38</v>
      </c>
      <c r="C1011" t="s">
        <v>49</v>
      </c>
      <c r="D1011" t="s">
        <v>48</v>
      </c>
      <c r="E1011">
        <v>13</v>
      </c>
      <c r="F1011" t="str">
        <f t="shared" si="15"/>
        <v>Average Per Ton1-in-10August Monthly System Peak Day30% Cycling13</v>
      </c>
      <c r="G1011">
        <v>1.061458</v>
      </c>
      <c r="H1011">
        <v>1.061458</v>
      </c>
      <c r="I1011">
        <v>85.8249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1337</v>
      </c>
      <c r="P1011" t="s">
        <v>59</v>
      </c>
      <c r="Q1011" t="s">
        <v>60</v>
      </c>
    </row>
    <row r="1012" spans="1:17" x14ac:dyDescent="0.25">
      <c r="A1012" t="s">
        <v>28</v>
      </c>
      <c r="B1012" t="s">
        <v>38</v>
      </c>
      <c r="C1012" t="s">
        <v>49</v>
      </c>
      <c r="D1012" t="s">
        <v>48</v>
      </c>
      <c r="E1012">
        <v>13</v>
      </c>
      <c r="F1012" t="str">
        <f t="shared" si="15"/>
        <v>Average Per Premise1-in-10August Monthly System Peak Day30% Cycling13</v>
      </c>
      <c r="G1012">
        <v>11.261620000000001</v>
      </c>
      <c r="H1012">
        <v>11.261620000000001</v>
      </c>
      <c r="I1012">
        <v>85.8249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1337</v>
      </c>
      <c r="P1012" t="s">
        <v>59</v>
      </c>
      <c r="Q1012" t="s">
        <v>60</v>
      </c>
    </row>
    <row r="1013" spans="1:17" x14ac:dyDescent="0.25">
      <c r="A1013" t="s">
        <v>29</v>
      </c>
      <c r="B1013" t="s">
        <v>38</v>
      </c>
      <c r="C1013" t="s">
        <v>49</v>
      </c>
      <c r="D1013" t="s">
        <v>48</v>
      </c>
      <c r="E1013">
        <v>13</v>
      </c>
      <c r="F1013" t="str">
        <f t="shared" si="15"/>
        <v>Average Per Device1-in-10August Monthly System Peak Day30% Cycling13</v>
      </c>
      <c r="G1013">
        <v>4.1240160000000001</v>
      </c>
      <c r="H1013">
        <v>4.1240160000000001</v>
      </c>
      <c r="I1013">
        <v>85.8249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1337</v>
      </c>
      <c r="P1013" t="s">
        <v>59</v>
      </c>
      <c r="Q1013" t="s">
        <v>60</v>
      </c>
    </row>
    <row r="1014" spans="1:17" x14ac:dyDescent="0.25">
      <c r="A1014" t="s">
        <v>43</v>
      </c>
      <c r="B1014" t="s">
        <v>38</v>
      </c>
      <c r="C1014" t="s">
        <v>49</v>
      </c>
      <c r="D1014" t="s">
        <v>48</v>
      </c>
      <c r="E1014">
        <v>13</v>
      </c>
      <c r="F1014" t="str">
        <f t="shared" si="15"/>
        <v>Aggregate1-in-10August Monthly System Peak Day30% Cycling13</v>
      </c>
      <c r="G1014">
        <v>15.05678</v>
      </c>
      <c r="H1014">
        <v>15.05678</v>
      </c>
      <c r="I1014">
        <v>85.8249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1337</v>
      </c>
      <c r="P1014" t="s">
        <v>59</v>
      </c>
      <c r="Q1014" t="s">
        <v>60</v>
      </c>
    </row>
    <row r="1015" spans="1:17" x14ac:dyDescent="0.25">
      <c r="A1015" t="s">
        <v>30</v>
      </c>
      <c r="B1015" t="s">
        <v>38</v>
      </c>
      <c r="C1015" t="s">
        <v>49</v>
      </c>
      <c r="D1015" t="s">
        <v>31</v>
      </c>
      <c r="E1015">
        <v>13</v>
      </c>
      <c r="F1015" t="str">
        <f t="shared" si="15"/>
        <v>Average Per Ton1-in-10August Monthly System Peak Day50% Cycling13</v>
      </c>
      <c r="G1015">
        <v>1.0318229999999999</v>
      </c>
      <c r="H1015">
        <v>1.0318229999999999</v>
      </c>
      <c r="I1015">
        <v>84.698999999999998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3452</v>
      </c>
      <c r="P1015" t="s">
        <v>59</v>
      </c>
      <c r="Q1015" t="s">
        <v>60</v>
      </c>
    </row>
    <row r="1016" spans="1:17" x14ac:dyDescent="0.25">
      <c r="A1016" t="s">
        <v>28</v>
      </c>
      <c r="B1016" t="s">
        <v>38</v>
      </c>
      <c r="C1016" t="s">
        <v>49</v>
      </c>
      <c r="D1016" t="s">
        <v>31</v>
      </c>
      <c r="E1016">
        <v>13</v>
      </c>
      <c r="F1016" t="str">
        <f t="shared" si="15"/>
        <v>Average Per Premise1-in-10August Monthly System Peak Day50% Cycling13</v>
      </c>
      <c r="G1016">
        <v>8.8929589999999994</v>
      </c>
      <c r="H1016">
        <v>8.8929589999999994</v>
      </c>
      <c r="I1016">
        <v>84.698999999999998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3452</v>
      </c>
      <c r="P1016" t="s">
        <v>59</v>
      </c>
      <c r="Q1016" t="s">
        <v>60</v>
      </c>
    </row>
    <row r="1017" spans="1:17" x14ac:dyDescent="0.25">
      <c r="A1017" t="s">
        <v>29</v>
      </c>
      <c r="B1017" t="s">
        <v>38</v>
      </c>
      <c r="C1017" t="s">
        <v>49</v>
      </c>
      <c r="D1017" t="s">
        <v>31</v>
      </c>
      <c r="E1017">
        <v>13</v>
      </c>
      <c r="F1017" t="str">
        <f t="shared" si="15"/>
        <v>Average Per Device1-in-10August Monthly System Peak Day50% Cycling13</v>
      </c>
      <c r="G1017">
        <v>4.0018890000000003</v>
      </c>
      <c r="H1017">
        <v>4.0018890000000003</v>
      </c>
      <c r="I1017">
        <v>84.698999999999998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3452</v>
      </c>
      <c r="P1017" t="s">
        <v>59</v>
      </c>
      <c r="Q1017" t="s">
        <v>60</v>
      </c>
    </row>
    <row r="1018" spans="1:17" x14ac:dyDescent="0.25">
      <c r="A1018" t="s">
        <v>43</v>
      </c>
      <c r="B1018" t="s">
        <v>38</v>
      </c>
      <c r="C1018" t="s">
        <v>49</v>
      </c>
      <c r="D1018" t="s">
        <v>31</v>
      </c>
      <c r="E1018">
        <v>13</v>
      </c>
      <c r="F1018" t="str">
        <f t="shared" si="15"/>
        <v>Aggregate1-in-10August Monthly System Peak Day50% Cycling13</v>
      </c>
      <c r="G1018">
        <v>30.698499999999999</v>
      </c>
      <c r="H1018">
        <v>30.69849</v>
      </c>
      <c r="I1018">
        <v>84.698999999999998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3452</v>
      </c>
      <c r="P1018" t="s">
        <v>59</v>
      </c>
      <c r="Q1018" t="s">
        <v>60</v>
      </c>
    </row>
    <row r="1019" spans="1:17" x14ac:dyDescent="0.25">
      <c r="A1019" t="s">
        <v>30</v>
      </c>
      <c r="B1019" t="s">
        <v>38</v>
      </c>
      <c r="C1019" t="s">
        <v>49</v>
      </c>
      <c r="D1019" t="s">
        <v>26</v>
      </c>
      <c r="E1019">
        <v>13</v>
      </c>
      <c r="F1019" t="str">
        <f t="shared" si="15"/>
        <v>Average Per Ton1-in-10August Monthly System Peak DayAll13</v>
      </c>
      <c r="G1019">
        <v>1.040097</v>
      </c>
      <c r="H1019">
        <v>1.040097</v>
      </c>
      <c r="I1019">
        <v>85.013400000000004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4789</v>
      </c>
      <c r="P1019" t="s">
        <v>59</v>
      </c>
      <c r="Q1019" t="s">
        <v>60</v>
      </c>
    </row>
    <row r="1020" spans="1:17" x14ac:dyDescent="0.25">
      <c r="A1020" t="s">
        <v>28</v>
      </c>
      <c r="B1020" t="s">
        <v>38</v>
      </c>
      <c r="C1020" t="s">
        <v>49</v>
      </c>
      <c r="D1020" t="s">
        <v>26</v>
      </c>
      <c r="E1020">
        <v>13</v>
      </c>
      <c r="F1020" t="str">
        <f t="shared" si="15"/>
        <v>Average Per Premise1-in-10August Monthly System Peak DayAll13</v>
      </c>
      <c r="G1020">
        <v>9.5423760000000009</v>
      </c>
      <c r="H1020">
        <v>9.5423760000000009</v>
      </c>
      <c r="I1020">
        <v>85.013400000000004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4789</v>
      </c>
      <c r="P1020" t="s">
        <v>59</v>
      </c>
      <c r="Q1020" t="s">
        <v>60</v>
      </c>
    </row>
    <row r="1021" spans="1:17" x14ac:dyDescent="0.25">
      <c r="A1021" t="s">
        <v>29</v>
      </c>
      <c r="B1021" t="s">
        <v>38</v>
      </c>
      <c r="C1021" t="s">
        <v>49</v>
      </c>
      <c r="D1021" t="s">
        <v>26</v>
      </c>
      <c r="E1021">
        <v>13</v>
      </c>
      <c r="F1021" t="str">
        <f t="shared" si="15"/>
        <v>Average Per Device1-in-10August Monthly System Peak DayAll13</v>
      </c>
      <c r="G1021">
        <v>4.0362520000000002</v>
      </c>
      <c r="H1021">
        <v>4.036251</v>
      </c>
      <c r="I1021">
        <v>85.013400000000004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4789</v>
      </c>
      <c r="P1021" t="s">
        <v>59</v>
      </c>
      <c r="Q1021" t="s">
        <v>60</v>
      </c>
    </row>
    <row r="1022" spans="1:17" x14ac:dyDescent="0.25">
      <c r="A1022" t="s">
        <v>43</v>
      </c>
      <c r="B1022" t="s">
        <v>38</v>
      </c>
      <c r="C1022" t="s">
        <v>49</v>
      </c>
      <c r="D1022" t="s">
        <v>26</v>
      </c>
      <c r="E1022">
        <v>13</v>
      </c>
      <c r="F1022" t="str">
        <f t="shared" si="15"/>
        <v>Aggregate1-in-10August Monthly System Peak DayAll13</v>
      </c>
      <c r="G1022">
        <v>45.698439999999998</v>
      </c>
      <c r="H1022">
        <v>45.698439999999998</v>
      </c>
      <c r="I1022">
        <v>85.013400000000004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4789</v>
      </c>
      <c r="P1022" t="s">
        <v>59</v>
      </c>
      <c r="Q1022" t="s">
        <v>60</v>
      </c>
    </row>
    <row r="1023" spans="1:17" x14ac:dyDescent="0.25">
      <c r="A1023" t="s">
        <v>30</v>
      </c>
      <c r="B1023" t="s">
        <v>38</v>
      </c>
      <c r="C1023" t="s">
        <v>37</v>
      </c>
      <c r="D1023" t="s">
        <v>48</v>
      </c>
      <c r="E1023">
        <v>13</v>
      </c>
      <c r="F1023" t="str">
        <f t="shared" si="15"/>
        <v>Average Per Ton1-in-10August Typical Event Day30% Cycling13</v>
      </c>
      <c r="G1023">
        <v>1.0437110000000001</v>
      </c>
      <c r="H1023">
        <v>1.0437110000000001</v>
      </c>
      <c r="I1023">
        <v>85.332300000000004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1337</v>
      </c>
      <c r="P1023" t="s">
        <v>59</v>
      </c>
      <c r="Q1023" t="s">
        <v>60</v>
      </c>
    </row>
    <row r="1024" spans="1:17" x14ac:dyDescent="0.25">
      <c r="A1024" t="s">
        <v>28</v>
      </c>
      <c r="B1024" t="s">
        <v>38</v>
      </c>
      <c r="C1024" t="s">
        <v>37</v>
      </c>
      <c r="D1024" t="s">
        <v>48</v>
      </c>
      <c r="E1024">
        <v>13</v>
      </c>
      <c r="F1024" t="str">
        <f t="shared" si="15"/>
        <v>Average Per Premise1-in-10August Typical Event Day30% Cycling13</v>
      </c>
      <c r="G1024">
        <v>11.07333</v>
      </c>
      <c r="H1024">
        <v>11.07333</v>
      </c>
      <c r="I1024">
        <v>85.332300000000004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1337</v>
      </c>
      <c r="P1024" t="s">
        <v>59</v>
      </c>
      <c r="Q1024" t="s">
        <v>60</v>
      </c>
    </row>
    <row r="1025" spans="1:17" x14ac:dyDescent="0.25">
      <c r="A1025" t="s">
        <v>29</v>
      </c>
      <c r="B1025" t="s">
        <v>38</v>
      </c>
      <c r="C1025" t="s">
        <v>37</v>
      </c>
      <c r="D1025" t="s">
        <v>48</v>
      </c>
      <c r="E1025">
        <v>13</v>
      </c>
      <c r="F1025" t="str">
        <f t="shared" si="15"/>
        <v>Average Per Device1-in-10August Typical Event Day30% Cycling13</v>
      </c>
      <c r="G1025">
        <v>4.0550629999999996</v>
      </c>
      <c r="H1025">
        <v>4.0550629999999996</v>
      </c>
      <c r="I1025">
        <v>85.332300000000004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1337</v>
      </c>
      <c r="P1025" t="s">
        <v>59</v>
      </c>
      <c r="Q1025" t="s">
        <v>60</v>
      </c>
    </row>
    <row r="1026" spans="1:17" x14ac:dyDescent="0.25">
      <c r="A1026" t="s">
        <v>43</v>
      </c>
      <c r="B1026" t="s">
        <v>38</v>
      </c>
      <c r="C1026" t="s">
        <v>37</v>
      </c>
      <c r="D1026" t="s">
        <v>48</v>
      </c>
      <c r="E1026">
        <v>13</v>
      </c>
      <c r="F1026" t="str">
        <f t="shared" si="15"/>
        <v>Aggregate1-in-10August Typical Event Day30% Cycling13</v>
      </c>
      <c r="G1026">
        <v>14.80504</v>
      </c>
      <c r="H1026">
        <v>14.80504</v>
      </c>
      <c r="I1026">
        <v>85.332300000000004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1337</v>
      </c>
      <c r="P1026" t="s">
        <v>59</v>
      </c>
      <c r="Q1026" t="s">
        <v>60</v>
      </c>
    </row>
    <row r="1027" spans="1:17" x14ac:dyDescent="0.25">
      <c r="A1027" t="s">
        <v>30</v>
      </c>
      <c r="B1027" t="s">
        <v>38</v>
      </c>
      <c r="C1027" t="s">
        <v>37</v>
      </c>
      <c r="D1027" t="s">
        <v>31</v>
      </c>
      <c r="E1027">
        <v>13</v>
      </c>
      <c r="F1027" t="str">
        <f t="shared" ref="F1027:F1090" si="16">CONCATENATE(A1027,B1027,C1027,D1027,E1027)</f>
        <v>Average Per Ton1-in-10August Typical Event Day50% Cycling13</v>
      </c>
      <c r="G1027">
        <v>1.0239640000000001</v>
      </c>
      <c r="H1027">
        <v>1.0239640000000001</v>
      </c>
      <c r="I1027">
        <v>84.085499999999996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3452</v>
      </c>
      <c r="P1027" t="s">
        <v>59</v>
      </c>
      <c r="Q1027" t="s">
        <v>60</v>
      </c>
    </row>
    <row r="1028" spans="1:17" x14ac:dyDescent="0.25">
      <c r="A1028" t="s">
        <v>28</v>
      </c>
      <c r="B1028" t="s">
        <v>38</v>
      </c>
      <c r="C1028" t="s">
        <v>37</v>
      </c>
      <c r="D1028" t="s">
        <v>31</v>
      </c>
      <c r="E1028">
        <v>13</v>
      </c>
      <c r="F1028" t="str">
        <f t="shared" si="16"/>
        <v>Average Per Premise1-in-10August Typical Event Day50% Cycling13</v>
      </c>
      <c r="G1028">
        <v>8.8252210000000009</v>
      </c>
      <c r="H1028">
        <v>8.8252210000000009</v>
      </c>
      <c r="I1028">
        <v>84.085499999999996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3452</v>
      </c>
      <c r="P1028" t="s">
        <v>59</v>
      </c>
      <c r="Q1028" t="s">
        <v>60</v>
      </c>
    </row>
    <row r="1029" spans="1:17" x14ac:dyDescent="0.25">
      <c r="A1029" t="s">
        <v>29</v>
      </c>
      <c r="B1029" t="s">
        <v>38</v>
      </c>
      <c r="C1029" t="s">
        <v>37</v>
      </c>
      <c r="D1029" t="s">
        <v>31</v>
      </c>
      <c r="E1029">
        <v>13</v>
      </c>
      <c r="F1029" t="str">
        <f t="shared" si="16"/>
        <v>Average Per Device1-in-10August Typical Event Day50% Cycling13</v>
      </c>
      <c r="G1029">
        <v>3.9714070000000001</v>
      </c>
      <c r="H1029">
        <v>3.9714070000000001</v>
      </c>
      <c r="I1029">
        <v>84.085499999999996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3452</v>
      </c>
      <c r="P1029" t="s">
        <v>59</v>
      </c>
      <c r="Q1029" t="s">
        <v>60</v>
      </c>
    </row>
    <row r="1030" spans="1:17" x14ac:dyDescent="0.25">
      <c r="A1030" t="s">
        <v>43</v>
      </c>
      <c r="B1030" t="s">
        <v>38</v>
      </c>
      <c r="C1030" t="s">
        <v>37</v>
      </c>
      <c r="D1030" t="s">
        <v>31</v>
      </c>
      <c r="E1030">
        <v>13</v>
      </c>
      <c r="F1030" t="str">
        <f t="shared" si="16"/>
        <v>Aggregate1-in-10August Typical Event Day50% Cycling13</v>
      </c>
      <c r="G1030">
        <v>30.464659999999999</v>
      </c>
      <c r="H1030">
        <v>30.464659999999999</v>
      </c>
      <c r="I1030">
        <v>84.085499999999996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3452</v>
      </c>
      <c r="P1030" t="s">
        <v>59</v>
      </c>
      <c r="Q1030" t="s">
        <v>60</v>
      </c>
    </row>
    <row r="1031" spans="1:17" x14ac:dyDescent="0.25">
      <c r="A1031" t="s">
        <v>30</v>
      </c>
      <c r="B1031" t="s">
        <v>38</v>
      </c>
      <c r="C1031" t="s">
        <v>37</v>
      </c>
      <c r="D1031" t="s">
        <v>26</v>
      </c>
      <c r="E1031">
        <v>13</v>
      </c>
      <c r="F1031" t="str">
        <f t="shared" si="16"/>
        <v>Average Per Ton1-in-10August Typical Event DayAll13</v>
      </c>
      <c r="G1031">
        <v>1.029477</v>
      </c>
      <c r="H1031">
        <v>1.029477</v>
      </c>
      <c r="I1031">
        <v>84.433599999999998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4789</v>
      </c>
      <c r="P1031" t="s">
        <v>59</v>
      </c>
      <c r="Q1031" t="s">
        <v>60</v>
      </c>
    </row>
    <row r="1032" spans="1:17" x14ac:dyDescent="0.25">
      <c r="A1032" t="s">
        <v>28</v>
      </c>
      <c r="B1032" t="s">
        <v>38</v>
      </c>
      <c r="C1032" t="s">
        <v>37</v>
      </c>
      <c r="D1032" t="s">
        <v>26</v>
      </c>
      <c r="E1032">
        <v>13</v>
      </c>
      <c r="F1032" t="str">
        <f t="shared" si="16"/>
        <v>Average Per Premise1-in-10August Typical Event DayAll13</v>
      </c>
      <c r="G1032">
        <v>9.4449419999999993</v>
      </c>
      <c r="H1032">
        <v>9.4449419999999993</v>
      </c>
      <c r="I1032">
        <v>84.433599999999998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4789</v>
      </c>
      <c r="P1032" t="s">
        <v>59</v>
      </c>
      <c r="Q1032" t="s">
        <v>60</v>
      </c>
    </row>
    <row r="1033" spans="1:17" x14ac:dyDescent="0.25">
      <c r="A1033" t="s">
        <v>29</v>
      </c>
      <c r="B1033" t="s">
        <v>38</v>
      </c>
      <c r="C1033" t="s">
        <v>37</v>
      </c>
      <c r="D1033" t="s">
        <v>26</v>
      </c>
      <c r="E1033">
        <v>13</v>
      </c>
      <c r="F1033" t="str">
        <f t="shared" si="16"/>
        <v>Average Per Device1-in-10August Typical Event DayAll13</v>
      </c>
      <c r="G1033">
        <v>3.9950389999999998</v>
      </c>
      <c r="H1033">
        <v>3.9950389999999998</v>
      </c>
      <c r="I1033">
        <v>84.433599999999998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4789</v>
      </c>
      <c r="P1033" t="s">
        <v>59</v>
      </c>
      <c r="Q1033" t="s">
        <v>60</v>
      </c>
    </row>
    <row r="1034" spans="1:17" x14ac:dyDescent="0.25">
      <c r="A1034" t="s">
        <v>43</v>
      </c>
      <c r="B1034" t="s">
        <v>38</v>
      </c>
      <c r="C1034" t="s">
        <v>37</v>
      </c>
      <c r="D1034" t="s">
        <v>26</v>
      </c>
      <c r="E1034">
        <v>13</v>
      </c>
      <c r="F1034" t="str">
        <f t="shared" si="16"/>
        <v>Aggregate1-in-10August Typical Event DayAll13</v>
      </c>
      <c r="G1034">
        <v>45.231830000000002</v>
      </c>
      <c r="H1034">
        <v>45.231830000000002</v>
      </c>
      <c r="I1034">
        <v>84.433599999999998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4789</v>
      </c>
      <c r="P1034" t="s">
        <v>59</v>
      </c>
      <c r="Q1034" t="s">
        <v>60</v>
      </c>
    </row>
    <row r="1035" spans="1:17" x14ac:dyDescent="0.25">
      <c r="A1035" t="s">
        <v>30</v>
      </c>
      <c r="B1035" t="s">
        <v>38</v>
      </c>
      <c r="C1035" t="s">
        <v>50</v>
      </c>
      <c r="D1035" t="s">
        <v>48</v>
      </c>
      <c r="E1035">
        <v>13</v>
      </c>
      <c r="F1035" t="str">
        <f t="shared" si="16"/>
        <v>Average Per Ton1-in-10July Monthly System Peak Day30% Cycling13</v>
      </c>
      <c r="G1035">
        <v>0.96150290000000005</v>
      </c>
      <c r="H1035">
        <v>0.96150290000000005</v>
      </c>
      <c r="I1035">
        <v>78.646000000000001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1337</v>
      </c>
      <c r="P1035" t="s">
        <v>59</v>
      </c>
      <c r="Q1035" t="s">
        <v>60</v>
      </c>
    </row>
    <row r="1036" spans="1:17" x14ac:dyDescent="0.25">
      <c r="A1036" t="s">
        <v>28</v>
      </c>
      <c r="B1036" t="s">
        <v>38</v>
      </c>
      <c r="C1036" t="s">
        <v>50</v>
      </c>
      <c r="D1036" t="s">
        <v>48</v>
      </c>
      <c r="E1036">
        <v>13</v>
      </c>
      <c r="F1036" t="str">
        <f t="shared" si="16"/>
        <v>Average Per Premise1-in-10July Monthly System Peak Day30% Cycling13</v>
      </c>
      <c r="G1036">
        <v>10.201140000000001</v>
      </c>
      <c r="H1036">
        <v>10.201140000000001</v>
      </c>
      <c r="I1036">
        <v>78.646000000000001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1337</v>
      </c>
      <c r="P1036" t="s">
        <v>59</v>
      </c>
      <c r="Q1036" t="s">
        <v>60</v>
      </c>
    </row>
    <row r="1037" spans="1:17" x14ac:dyDescent="0.25">
      <c r="A1037" t="s">
        <v>29</v>
      </c>
      <c r="B1037" t="s">
        <v>38</v>
      </c>
      <c r="C1037" t="s">
        <v>50</v>
      </c>
      <c r="D1037" t="s">
        <v>48</v>
      </c>
      <c r="E1037">
        <v>13</v>
      </c>
      <c r="F1037" t="str">
        <f t="shared" si="16"/>
        <v>Average Per Device1-in-10July Monthly System Peak Day30% Cycling13</v>
      </c>
      <c r="G1037">
        <v>3.7356669999999998</v>
      </c>
      <c r="H1037">
        <v>3.7356669999999998</v>
      </c>
      <c r="I1037">
        <v>78.646000000000001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1337</v>
      </c>
      <c r="P1037" t="s">
        <v>59</v>
      </c>
      <c r="Q1037" t="s">
        <v>60</v>
      </c>
    </row>
    <row r="1038" spans="1:17" x14ac:dyDescent="0.25">
      <c r="A1038" t="s">
        <v>43</v>
      </c>
      <c r="B1038" t="s">
        <v>38</v>
      </c>
      <c r="C1038" t="s">
        <v>50</v>
      </c>
      <c r="D1038" t="s">
        <v>48</v>
      </c>
      <c r="E1038">
        <v>13</v>
      </c>
      <c r="F1038" t="str">
        <f t="shared" si="16"/>
        <v>Aggregate1-in-10July Monthly System Peak Day30% Cycling13</v>
      </c>
      <c r="G1038">
        <v>13.638920000000001</v>
      </c>
      <c r="H1038">
        <v>13.638920000000001</v>
      </c>
      <c r="I1038">
        <v>78.646000000000001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1337</v>
      </c>
      <c r="P1038" t="s">
        <v>59</v>
      </c>
      <c r="Q1038" t="s">
        <v>60</v>
      </c>
    </row>
    <row r="1039" spans="1:17" x14ac:dyDescent="0.25">
      <c r="A1039" t="s">
        <v>30</v>
      </c>
      <c r="B1039" t="s">
        <v>38</v>
      </c>
      <c r="C1039" t="s">
        <v>50</v>
      </c>
      <c r="D1039" t="s">
        <v>31</v>
      </c>
      <c r="E1039">
        <v>13</v>
      </c>
      <c r="F1039" t="str">
        <f t="shared" si="16"/>
        <v>Average Per Ton1-in-10July Monthly System Peak Day50% Cycling13</v>
      </c>
      <c r="G1039">
        <v>0.99075579999999996</v>
      </c>
      <c r="H1039">
        <v>0.99075579999999996</v>
      </c>
      <c r="I1039">
        <v>77.789900000000003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3452</v>
      </c>
      <c r="P1039" t="s">
        <v>59</v>
      </c>
      <c r="Q1039" t="s">
        <v>60</v>
      </c>
    </row>
    <row r="1040" spans="1:17" x14ac:dyDescent="0.25">
      <c r="A1040" t="s">
        <v>28</v>
      </c>
      <c r="B1040" t="s">
        <v>38</v>
      </c>
      <c r="C1040" t="s">
        <v>50</v>
      </c>
      <c r="D1040" t="s">
        <v>31</v>
      </c>
      <c r="E1040">
        <v>13</v>
      </c>
      <c r="F1040" t="str">
        <f t="shared" si="16"/>
        <v>Average Per Premise1-in-10July Monthly System Peak Day50% Cycling13</v>
      </c>
      <c r="G1040">
        <v>8.5390130000000006</v>
      </c>
      <c r="H1040">
        <v>8.5390119999999996</v>
      </c>
      <c r="I1040">
        <v>77.789900000000003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3452</v>
      </c>
      <c r="P1040" t="s">
        <v>59</v>
      </c>
      <c r="Q1040" t="s">
        <v>60</v>
      </c>
    </row>
    <row r="1041" spans="1:17" x14ac:dyDescent="0.25">
      <c r="A1041" t="s">
        <v>29</v>
      </c>
      <c r="B1041" t="s">
        <v>38</v>
      </c>
      <c r="C1041" t="s">
        <v>50</v>
      </c>
      <c r="D1041" t="s">
        <v>31</v>
      </c>
      <c r="E1041">
        <v>13</v>
      </c>
      <c r="F1041" t="str">
        <f t="shared" si="16"/>
        <v>Average Per Device1-in-10July Monthly System Peak Day50% Cycling13</v>
      </c>
      <c r="G1041">
        <v>3.8426110000000002</v>
      </c>
      <c r="H1041">
        <v>3.8426110000000002</v>
      </c>
      <c r="I1041">
        <v>77.789900000000003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3452</v>
      </c>
      <c r="P1041" t="s">
        <v>59</v>
      </c>
      <c r="Q1041" t="s">
        <v>60</v>
      </c>
    </row>
    <row r="1042" spans="1:17" x14ac:dyDescent="0.25">
      <c r="A1042" t="s">
        <v>43</v>
      </c>
      <c r="B1042" t="s">
        <v>38</v>
      </c>
      <c r="C1042" t="s">
        <v>50</v>
      </c>
      <c r="D1042" t="s">
        <v>31</v>
      </c>
      <c r="E1042">
        <v>13</v>
      </c>
      <c r="F1042" t="str">
        <f t="shared" si="16"/>
        <v>Aggregate1-in-10July Monthly System Peak Day50% Cycling13</v>
      </c>
      <c r="G1042">
        <v>29.476669999999999</v>
      </c>
      <c r="H1042">
        <v>29.476669999999999</v>
      </c>
      <c r="I1042">
        <v>77.789900000000003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3452</v>
      </c>
      <c r="P1042" t="s">
        <v>59</v>
      </c>
      <c r="Q1042" t="s">
        <v>60</v>
      </c>
    </row>
    <row r="1043" spans="1:17" x14ac:dyDescent="0.25">
      <c r="A1043" t="s">
        <v>30</v>
      </c>
      <c r="B1043" t="s">
        <v>38</v>
      </c>
      <c r="C1043" t="s">
        <v>50</v>
      </c>
      <c r="D1043" t="s">
        <v>26</v>
      </c>
      <c r="E1043">
        <v>13</v>
      </c>
      <c r="F1043" t="str">
        <f t="shared" si="16"/>
        <v>Average Per Ton1-in-10July Monthly System Peak DayAll13</v>
      </c>
      <c r="G1043">
        <v>0.98258840000000003</v>
      </c>
      <c r="H1043">
        <v>0.98258840000000003</v>
      </c>
      <c r="I1043">
        <v>78.028899999999993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4789</v>
      </c>
      <c r="P1043" t="s">
        <v>59</v>
      </c>
      <c r="Q1043" t="s">
        <v>60</v>
      </c>
    </row>
    <row r="1044" spans="1:17" x14ac:dyDescent="0.25">
      <c r="A1044" t="s">
        <v>28</v>
      </c>
      <c r="B1044" t="s">
        <v>38</v>
      </c>
      <c r="C1044" t="s">
        <v>50</v>
      </c>
      <c r="D1044" t="s">
        <v>26</v>
      </c>
      <c r="E1044">
        <v>13</v>
      </c>
      <c r="F1044" t="str">
        <f t="shared" si="16"/>
        <v>Average Per Premise1-in-10July Monthly System Peak DayAll13</v>
      </c>
      <c r="G1044">
        <v>9.014761</v>
      </c>
      <c r="H1044">
        <v>9.014761</v>
      </c>
      <c r="I1044">
        <v>78.028899999999993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4789</v>
      </c>
      <c r="P1044" t="s">
        <v>59</v>
      </c>
      <c r="Q1044" t="s">
        <v>60</v>
      </c>
    </row>
    <row r="1045" spans="1:17" x14ac:dyDescent="0.25">
      <c r="A1045" t="s">
        <v>29</v>
      </c>
      <c r="B1045" t="s">
        <v>38</v>
      </c>
      <c r="C1045" t="s">
        <v>50</v>
      </c>
      <c r="D1045" t="s">
        <v>26</v>
      </c>
      <c r="E1045">
        <v>13</v>
      </c>
      <c r="F1045" t="str">
        <f t="shared" si="16"/>
        <v>Average Per Device1-in-10July Monthly System Peak DayAll13</v>
      </c>
      <c r="G1045">
        <v>3.8130799999999998</v>
      </c>
      <c r="H1045">
        <v>3.8130799999999998</v>
      </c>
      <c r="I1045">
        <v>78.028899999999993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4789</v>
      </c>
      <c r="P1045" t="s">
        <v>59</v>
      </c>
      <c r="Q1045" t="s">
        <v>60</v>
      </c>
    </row>
    <row r="1046" spans="1:17" x14ac:dyDescent="0.25">
      <c r="A1046" t="s">
        <v>43</v>
      </c>
      <c r="B1046" t="s">
        <v>38</v>
      </c>
      <c r="C1046" t="s">
        <v>50</v>
      </c>
      <c r="D1046" t="s">
        <v>26</v>
      </c>
      <c r="E1046">
        <v>13</v>
      </c>
      <c r="F1046" t="str">
        <f t="shared" si="16"/>
        <v>Aggregate1-in-10July Monthly System Peak DayAll13</v>
      </c>
      <c r="G1046">
        <v>43.171689999999998</v>
      </c>
      <c r="H1046">
        <v>43.171689999999998</v>
      </c>
      <c r="I1046">
        <v>78.028899999999993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4789</v>
      </c>
      <c r="P1046" t="s">
        <v>59</v>
      </c>
      <c r="Q1046" t="s">
        <v>60</v>
      </c>
    </row>
    <row r="1047" spans="1:17" x14ac:dyDescent="0.25">
      <c r="A1047" t="s">
        <v>30</v>
      </c>
      <c r="B1047" t="s">
        <v>38</v>
      </c>
      <c r="C1047" t="s">
        <v>51</v>
      </c>
      <c r="D1047" t="s">
        <v>48</v>
      </c>
      <c r="E1047">
        <v>13</v>
      </c>
      <c r="F1047" t="str">
        <f t="shared" si="16"/>
        <v>Average Per Ton1-in-10June Monthly System Peak Day30% Cycling13</v>
      </c>
      <c r="G1047">
        <v>0.93896729999999995</v>
      </c>
      <c r="H1047">
        <v>0.93896729999999995</v>
      </c>
      <c r="I1047">
        <v>83.203999999999994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1337</v>
      </c>
      <c r="P1047" t="s">
        <v>59</v>
      </c>
      <c r="Q1047" t="s">
        <v>60</v>
      </c>
    </row>
    <row r="1048" spans="1:17" x14ac:dyDescent="0.25">
      <c r="A1048" t="s">
        <v>28</v>
      </c>
      <c r="B1048" t="s">
        <v>38</v>
      </c>
      <c r="C1048" t="s">
        <v>51</v>
      </c>
      <c r="D1048" t="s">
        <v>48</v>
      </c>
      <c r="E1048">
        <v>13</v>
      </c>
      <c r="F1048" t="str">
        <f t="shared" si="16"/>
        <v>Average Per Premise1-in-10June Monthly System Peak Day30% Cycling13</v>
      </c>
      <c r="G1048">
        <v>9.9620429999999995</v>
      </c>
      <c r="H1048">
        <v>9.9620429999999995</v>
      </c>
      <c r="I1048">
        <v>83.203999999999994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1337</v>
      </c>
      <c r="P1048" t="s">
        <v>59</v>
      </c>
      <c r="Q1048" t="s">
        <v>60</v>
      </c>
    </row>
    <row r="1049" spans="1:17" x14ac:dyDescent="0.25">
      <c r="A1049" t="s">
        <v>29</v>
      </c>
      <c r="B1049" t="s">
        <v>38</v>
      </c>
      <c r="C1049" t="s">
        <v>51</v>
      </c>
      <c r="D1049" t="s">
        <v>48</v>
      </c>
      <c r="E1049">
        <v>13</v>
      </c>
      <c r="F1049" t="str">
        <f t="shared" si="16"/>
        <v>Average Per Device1-in-10June Monthly System Peak Day30% Cycling13</v>
      </c>
      <c r="G1049">
        <v>3.64811</v>
      </c>
      <c r="H1049">
        <v>3.64811</v>
      </c>
      <c r="I1049">
        <v>83.203999999999994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1337</v>
      </c>
      <c r="P1049" t="s">
        <v>59</v>
      </c>
      <c r="Q1049" t="s">
        <v>60</v>
      </c>
    </row>
    <row r="1050" spans="1:17" x14ac:dyDescent="0.25">
      <c r="A1050" t="s">
        <v>43</v>
      </c>
      <c r="B1050" t="s">
        <v>38</v>
      </c>
      <c r="C1050" t="s">
        <v>51</v>
      </c>
      <c r="D1050" t="s">
        <v>48</v>
      </c>
      <c r="E1050">
        <v>13</v>
      </c>
      <c r="F1050" t="str">
        <f t="shared" si="16"/>
        <v>Aggregate1-in-10June Monthly System Peak Day30% Cycling13</v>
      </c>
      <c r="G1050">
        <v>13.31925</v>
      </c>
      <c r="H1050">
        <v>13.31925</v>
      </c>
      <c r="I1050">
        <v>83.203999999999994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1337</v>
      </c>
      <c r="P1050" t="s">
        <v>59</v>
      </c>
      <c r="Q1050" t="s">
        <v>60</v>
      </c>
    </row>
    <row r="1051" spans="1:17" x14ac:dyDescent="0.25">
      <c r="A1051" t="s">
        <v>30</v>
      </c>
      <c r="B1051" t="s">
        <v>38</v>
      </c>
      <c r="C1051" t="s">
        <v>51</v>
      </c>
      <c r="D1051" t="s">
        <v>31</v>
      </c>
      <c r="E1051">
        <v>13</v>
      </c>
      <c r="F1051" t="str">
        <f t="shared" si="16"/>
        <v>Average Per Ton1-in-10June Monthly System Peak Day50% Cycling13</v>
      </c>
      <c r="G1051">
        <v>0.98153000000000001</v>
      </c>
      <c r="H1051">
        <v>0.98153000000000001</v>
      </c>
      <c r="I1051">
        <v>82.202699999999993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3452</v>
      </c>
      <c r="P1051" t="s">
        <v>59</v>
      </c>
      <c r="Q1051" t="s">
        <v>60</v>
      </c>
    </row>
    <row r="1052" spans="1:17" x14ac:dyDescent="0.25">
      <c r="A1052" t="s">
        <v>28</v>
      </c>
      <c r="B1052" t="s">
        <v>38</v>
      </c>
      <c r="C1052" t="s">
        <v>51</v>
      </c>
      <c r="D1052" t="s">
        <v>31</v>
      </c>
      <c r="E1052">
        <v>13</v>
      </c>
      <c r="F1052" t="str">
        <f t="shared" si="16"/>
        <v>Average Per Premise1-in-10June Monthly System Peak Day50% Cycling13</v>
      </c>
      <c r="G1052">
        <v>8.459498</v>
      </c>
      <c r="H1052">
        <v>8.459498</v>
      </c>
      <c r="I1052">
        <v>82.202699999999993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3452</v>
      </c>
      <c r="P1052" t="s">
        <v>59</v>
      </c>
      <c r="Q1052" t="s">
        <v>60</v>
      </c>
    </row>
    <row r="1053" spans="1:17" x14ac:dyDescent="0.25">
      <c r="A1053" t="s">
        <v>29</v>
      </c>
      <c r="B1053" t="s">
        <v>38</v>
      </c>
      <c r="C1053" t="s">
        <v>51</v>
      </c>
      <c r="D1053" t="s">
        <v>31</v>
      </c>
      <c r="E1053">
        <v>13</v>
      </c>
      <c r="F1053" t="str">
        <f t="shared" si="16"/>
        <v>Average Per Device1-in-10June Monthly System Peak Day50% Cycling13</v>
      </c>
      <c r="G1053">
        <v>3.806829</v>
      </c>
      <c r="H1053">
        <v>3.806829</v>
      </c>
      <c r="I1053">
        <v>82.202699999999993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3452</v>
      </c>
      <c r="P1053" t="s">
        <v>59</v>
      </c>
      <c r="Q1053" t="s">
        <v>60</v>
      </c>
    </row>
    <row r="1054" spans="1:17" x14ac:dyDescent="0.25">
      <c r="A1054" t="s">
        <v>43</v>
      </c>
      <c r="B1054" t="s">
        <v>38</v>
      </c>
      <c r="C1054" t="s">
        <v>51</v>
      </c>
      <c r="D1054" t="s">
        <v>31</v>
      </c>
      <c r="E1054">
        <v>13</v>
      </c>
      <c r="F1054" t="str">
        <f t="shared" si="16"/>
        <v>Aggregate1-in-10June Monthly System Peak Day50% Cycling13</v>
      </c>
      <c r="G1054">
        <v>29.202190000000002</v>
      </c>
      <c r="H1054">
        <v>29.202190000000002</v>
      </c>
      <c r="I1054">
        <v>82.202699999999993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3452</v>
      </c>
      <c r="P1054" t="s">
        <v>59</v>
      </c>
      <c r="Q1054" t="s">
        <v>60</v>
      </c>
    </row>
    <row r="1055" spans="1:17" x14ac:dyDescent="0.25">
      <c r="A1055" t="s">
        <v>30</v>
      </c>
      <c r="B1055" t="s">
        <v>38</v>
      </c>
      <c r="C1055" t="s">
        <v>51</v>
      </c>
      <c r="D1055" t="s">
        <v>26</v>
      </c>
      <c r="E1055">
        <v>13</v>
      </c>
      <c r="F1055" t="str">
        <f t="shared" si="16"/>
        <v>Average Per Ton1-in-10June Monthly System Peak DayAll13</v>
      </c>
      <c r="G1055">
        <v>0.96964649999999997</v>
      </c>
      <c r="H1055">
        <v>0.96964649999999997</v>
      </c>
      <c r="I1055">
        <v>82.482299999999995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4789</v>
      </c>
      <c r="P1055" t="s">
        <v>59</v>
      </c>
      <c r="Q1055" t="s">
        <v>60</v>
      </c>
    </row>
    <row r="1056" spans="1:17" x14ac:dyDescent="0.25">
      <c r="A1056" t="s">
        <v>28</v>
      </c>
      <c r="B1056" t="s">
        <v>38</v>
      </c>
      <c r="C1056" t="s">
        <v>51</v>
      </c>
      <c r="D1056" t="s">
        <v>26</v>
      </c>
      <c r="E1056">
        <v>13</v>
      </c>
      <c r="F1056" t="str">
        <f t="shared" si="16"/>
        <v>Average Per Premise1-in-10June Monthly System Peak DayAll13</v>
      </c>
      <c r="G1056">
        <v>8.8960260000000009</v>
      </c>
      <c r="H1056">
        <v>8.8960260000000009</v>
      </c>
      <c r="I1056">
        <v>82.482299999999995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4789</v>
      </c>
      <c r="P1056" t="s">
        <v>59</v>
      </c>
      <c r="Q1056" t="s">
        <v>60</v>
      </c>
    </row>
    <row r="1057" spans="1:17" x14ac:dyDescent="0.25">
      <c r="A1057" t="s">
        <v>29</v>
      </c>
      <c r="B1057" t="s">
        <v>38</v>
      </c>
      <c r="C1057" t="s">
        <v>51</v>
      </c>
      <c r="D1057" t="s">
        <v>26</v>
      </c>
      <c r="E1057">
        <v>13</v>
      </c>
      <c r="F1057" t="str">
        <f t="shared" si="16"/>
        <v>Average Per Device1-in-10June Monthly System Peak DayAll13</v>
      </c>
      <c r="G1057">
        <v>3.7628569999999999</v>
      </c>
      <c r="H1057">
        <v>3.7628569999999999</v>
      </c>
      <c r="I1057">
        <v>82.482299999999995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4789</v>
      </c>
      <c r="P1057" t="s">
        <v>59</v>
      </c>
      <c r="Q1057" t="s">
        <v>60</v>
      </c>
    </row>
    <row r="1058" spans="1:17" x14ac:dyDescent="0.25">
      <c r="A1058" t="s">
        <v>43</v>
      </c>
      <c r="B1058" t="s">
        <v>38</v>
      </c>
      <c r="C1058" t="s">
        <v>51</v>
      </c>
      <c r="D1058" t="s">
        <v>26</v>
      </c>
      <c r="E1058">
        <v>13</v>
      </c>
      <c r="F1058" t="str">
        <f t="shared" si="16"/>
        <v>Aggregate1-in-10June Monthly System Peak DayAll13</v>
      </c>
      <c r="G1058">
        <v>42.603070000000002</v>
      </c>
      <c r="H1058">
        <v>42.603070000000002</v>
      </c>
      <c r="I1058">
        <v>82.482299999999995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4789</v>
      </c>
      <c r="P1058" t="s">
        <v>59</v>
      </c>
      <c r="Q1058" t="s">
        <v>60</v>
      </c>
    </row>
    <row r="1059" spans="1:17" x14ac:dyDescent="0.25">
      <c r="A1059" t="s">
        <v>30</v>
      </c>
      <c r="B1059" t="s">
        <v>38</v>
      </c>
      <c r="C1059" t="s">
        <v>52</v>
      </c>
      <c r="D1059" t="s">
        <v>48</v>
      </c>
      <c r="E1059">
        <v>13</v>
      </c>
      <c r="F1059" t="str">
        <f t="shared" si="16"/>
        <v>Average Per Ton1-in-10May Monthly System Peak Day30% Cycling13</v>
      </c>
      <c r="G1059">
        <v>0.93960949999999999</v>
      </c>
      <c r="H1059">
        <v>0.93960949999999999</v>
      </c>
      <c r="I1059">
        <v>83.440100000000001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1337</v>
      </c>
      <c r="P1059" t="s">
        <v>59</v>
      </c>
      <c r="Q1059" t="s">
        <v>60</v>
      </c>
    </row>
    <row r="1060" spans="1:17" x14ac:dyDescent="0.25">
      <c r="A1060" t="s">
        <v>28</v>
      </c>
      <c r="B1060" t="s">
        <v>38</v>
      </c>
      <c r="C1060" t="s">
        <v>52</v>
      </c>
      <c r="D1060" t="s">
        <v>48</v>
      </c>
      <c r="E1060">
        <v>13</v>
      </c>
      <c r="F1060" t="str">
        <f t="shared" si="16"/>
        <v>Average Per Premise1-in-10May Monthly System Peak Day30% Cycling13</v>
      </c>
      <c r="G1060">
        <v>9.9688569999999999</v>
      </c>
      <c r="H1060">
        <v>9.9688569999999999</v>
      </c>
      <c r="I1060">
        <v>83.440100000000001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1337</v>
      </c>
      <c r="P1060" t="s">
        <v>59</v>
      </c>
      <c r="Q1060" t="s">
        <v>60</v>
      </c>
    </row>
    <row r="1061" spans="1:17" x14ac:dyDescent="0.25">
      <c r="A1061" t="s">
        <v>29</v>
      </c>
      <c r="B1061" t="s">
        <v>38</v>
      </c>
      <c r="C1061" t="s">
        <v>52</v>
      </c>
      <c r="D1061" t="s">
        <v>48</v>
      </c>
      <c r="E1061">
        <v>13</v>
      </c>
      <c r="F1061" t="str">
        <f t="shared" si="16"/>
        <v>Average Per Device1-in-10May Monthly System Peak Day30% Cycling13</v>
      </c>
      <c r="G1061">
        <v>3.6506059999999998</v>
      </c>
      <c r="H1061">
        <v>3.6506059999999998</v>
      </c>
      <c r="I1061">
        <v>83.440100000000001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1337</v>
      </c>
      <c r="P1061" t="s">
        <v>59</v>
      </c>
      <c r="Q1061" t="s">
        <v>60</v>
      </c>
    </row>
    <row r="1062" spans="1:17" x14ac:dyDescent="0.25">
      <c r="A1062" t="s">
        <v>43</v>
      </c>
      <c r="B1062" t="s">
        <v>38</v>
      </c>
      <c r="C1062" t="s">
        <v>52</v>
      </c>
      <c r="D1062" t="s">
        <v>48</v>
      </c>
      <c r="E1062">
        <v>13</v>
      </c>
      <c r="F1062" t="str">
        <f t="shared" si="16"/>
        <v>Aggregate1-in-10May Monthly System Peak Day30% Cycling13</v>
      </c>
      <c r="G1062">
        <v>13.32836</v>
      </c>
      <c r="H1062">
        <v>13.32836</v>
      </c>
      <c r="I1062">
        <v>83.440100000000001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1337</v>
      </c>
      <c r="P1062" t="s">
        <v>59</v>
      </c>
      <c r="Q1062" t="s">
        <v>60</v>
      </c>
    </row>
    <row r="1063" spans="1:17" x14ac:dyDescent="0.25">
      <c r="A1063" t="s">
        <v>30</v>
      </c>
      <c r="B1063" t="s">
        <v>38</v>
      </c>
      <c r="C1063" t="s">
        <v>52</v>
      </c>
      <c r="D1063" t="s">
        <v>31</v>
      </c>
      <c r="E1063">
        <v>13</v>
      </c>
      <c r="F1063" t="str">
        <f t="shared" si="16"/>
        <v>Average Per Ton1-in-10May Monthly System Peak Day50% Cycling13</v>
      </c>
      <c r="G1063">
        <v>0.98069039999999996</v>
      </c>
      <c r="H1063">
        <v>0.98069039999999996</v>
      </c>
      <c r="I1063">
        <v>82.187700000000007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3452</v>
      </c>
      <c r="P1063" t="s">
        <v>59</v>
      </c>
      <c r="Q1063" t="s">
        <v>60</v>
      </c>
    </row>
    <row r="1064" spans="1:17" x14ac:dyDescent="0.25">
      <c r="A1064" t="s">
        <v>28</v>
      </c>
      <c r="B1064" t="s">
        <v>38</v>
      </c>
      <c r="C1064" t="s">
        <v>52</v>
      </c>
      <c r="D1064" t="s">
        <v>31</v>
      </c>
      <c r="E1064">
        <v>13</v>
      </c>
      <c r="F1064" t="str">
        <f t="shared" si="16"/>
        <v>Average Per Premise1-in-10May Monthly System Peak Day50% Cycling13</v>
      </c>
      <c r="G1064">
        <v>8.4522619999999993</v>
      </c>
      <c r="H1064">
        <v>8.4522619999999993</v>
      </c>
      <c r="I1064">
        <v>82.187700000000007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3452</v>
      </c>
      <c r="P1064" t="s">
        <v>59</v>
      </c>
      <c r="Q1064" t="s">
        <v>60</v>
      </c>
    </row>
    <row r="1065" spans="1:17" x14ac:dyDescent="0.25">
      <c r="A1065" t="s">
        <v>29</v>
      </c>
      <c r="B1065" t="s">
        <v>38</v>
      </c>
      <c r="C1065" t="s">
        <v>52</v>
      </c>
      <c r="D1065" t="s">
        <v>31</v>
      </c>
      <c r="E1065">
        <v>13</v>
      </c>
      <c r="F1065" t="str">
        <f t="shared" si="16"/>
        <v>Average Per Device1-in-10May Monthly System Peak Day50% Cycling13</v>
      </c>
      <c r="G1065">
        <v>3.8035730000000001</v>
      </c>
      <c r="H1065">
        <v>3.8035730000000001</v>
      </c>
      <c r="I1065">
        <v>82.187700000000007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3452</v>
      </c>
      <c r="P1065" t="s">
        <v>59</v>
      </c>
      <c r="Q1065" t="s">
        <v>60</v>
      </c>
    </row>
    <row r="1066" spans="1:17" x14ac:dyDescent="0.25">
      <c r="A1066" t="s">
        <v>43</v>
      </c>
      <c r="B1066" t="s">
        <v>38</v>
      </c>
      <c r="C1066" t="s">
        <v>52</v>
      </c>
      <c r="D1066" t="s">
        <v>31</v>
      </c>
      <c r="E1066">
        <v>13</v>
      </c>
      <c r="F1066" t="str">
        <f t="shared" si="16"/>
        <v>Aggregate1-in-10May Monthly System Peak Day50% Cycling13</v>
      </c>
      <c r="G1066">
        <v>29.177209999999999</v>
      </c>
      <c r="H1066">
        <v>29.177209999999999</v>
      </c>
      <c r="I1066">
        <v>82.187700000000007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3452</v>
      </c>
      <c r="P1066" t="s">
        <v>59</v>
      </c>
      <c r="Q1066" t="s">
        <v>60</v>
      </c>
    </row>
    <row r="1067" spans="1:17" x14ac:dyDescent="0.25">
      <c r="A1067" t="s">
        <v>30</v>
      </c>
      <c r="B1067" t="s">
        <v>38</v>
      </c>
      <c r="C1067" t="s">
        <v>52</v>
      </c>
      <c r="D1067" t="s">
        <v>26</v>
      </c>
      <c r="E1067">
        <v>13</v>
      </c>
      <c r="F1067" t="str">
        <f t="shared" si="16"/>
        <v>Average Per Ton1-in-10May Monthly System Peak DayAll13</v>
      </c>
      <c r="G1067">
        <v>0.96922059999999999</v>
      </c>
      <c r="H1067">
        <v>0.96922059999999999</v>
      </c>
      <c r="I1067">
        <v>82.537400000000005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4789</v>
      </c>
      <c r="P1067" t="s">
        <v>59</v>
      </c>
      <c r="Q1067" t="s">
        <v>60</v>
      </c>
    </row>
    <row r="1068" spans="1:17" x14ac:dyDescent="0.25">
      <c r="A1068" t="s">
        <v>28</v>
      </c>
      <c r="B1068" t="s">
        <v>38</v>
      </c>
      <c r="C1068" t="s">
        <v>52</v>
      </c>
      <c r="D1068" t="s">
        <v>26</v>
      </c>
      <c r="E1068">
        <v>13</v>
      </c>
      <c r="F1068" t="str">
        <f t="shared" si="16"/>
        <v>Average Per Premise1-in-10May Monthly System Peak DayAll13</v>
      </c>
      <c r="G1068">
        <v>8.8921189999999992</v>
      </c>
      <c r="H1068">
        <v>8.8921189999999992</v>
      </c>
      <c r="I1068">
        <v>82.537400000000005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4789</v>
      </c>
      <c r="P1068" t="s">
        <v>59</v>
      </c>
      <c r="Q1068" t="s">
        <v>60</v>
      </c>
    </row>
    <row r="1069" spans="1:17" x14ac:dyDescent="0.25">
      <c r="A1069" t="s">
        <v>29</v>
      </c>
      <c r="B1069" t="s">
        <v>38</v>
      </c>
      <c r="C1069" t="s">
        <v>52</v>
      </c>
      <c r="D1069" t="s">
        <v>26</v>
      </c>
      <c r="E1069">
        <v>13</v>
      </c>
      <c r="F1069" t="str">
        <f t="shared" si="16"/>
        <v>Average Per Device1-in-10May Monthly System Peak DayAll13</v>
      </c>
      <c r="G1069">
        <v>3.7612040000000002</v>
      </c>
      <c r="H1069">
        <v>3.7612040000000002</v>
      </c>
      <c r="I1069">
        <v>82.537400000000005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4789</v>
      </c>
      <c r="P1069" t="s">
        <v>59</v>
      </c>
      <c r="Q1069" t="s">
        <v>60</v>
      </c>
    </row>
    <row r="1070" spans="1:17" x14ac:dyDescent="0.25">
      <c r="A1070" t="s">
        <v>43</v>
      </c>
      <c r="B1070" t="s">
        <v>38</v>
      </c>
      <c r="C1070" t="s">
        <v>52</v>
      </c>
      <c r="D1070" t="s">
        <v>26</v>
      </c>
      <c r="E1070">
        <v>13</v>
      </c>
      <c r="F1070" t="str">
        <f t="shared" si="16"/>
        <v>Aggregate1-in-10May Monthly System Peak DayAll13</v>
      </c>
      <c r="G1070">
        <v>42.584359999999997</v>
      </c>
      <c r="H1070">
        <v>42.584359999999997</v>
      </c>
      <c r="I1070">
        <v>82.537400000000005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4789</v>
      </c>
      <c r="P1070" t="s">
        <v>59</v>
      </c>
      <c r="Q1070" t="s">
        <v>60</v>
      </c>
    </row>
    <row r="1071" spans="1:17" x14ac:dyDescent="0.25">
      <c r="A1071" t="s">
        <v>30</v>
      </c>
      <c r="B1071" t="s">
        <v>38</v>
      </c>
      <c r="C1071" t="s">
        <v>53</v>
      </c>
      <c r="D1071" t="s">
        <v>48</v>
      </c>
      <c r="E1071">
        <v>13</v>
      </c>
      <c r="F1071" t="str">
        <f t="shared" si="16"/>
        <v>Average Per Ton1-in-10October Monthly System Peak Day30% Cycling13</v>
      </c>
      <c r="G1071">
        <v>0.99331080000000005</v>
      </c>
      <c r="H1071">
        <v>0.99331080000000005</v>
      </c>
      <c r="I1071">
        <v>82.541300000000007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1337</v>
      </c>
      <c r="P1071" t="s">
        <v>59</v>
      </c>
      <c r="Q1071" t="s">
        <v>60</v>
      </c>
    </row>
    <row r="1072" spans="1:17" x14ac:dyDescent="0.25">
      <c r="A1072" t="s">
        <v>28</v>
      </c>
      <c r="B1072" t="s">
        <v>38</v>
      </c>
      <c r="C1072" t="s">
        <v>53</v>
      </c>
      <c r="D1072" t="s">
        <v>48</v>
      </c>
      <c r="E1072">
        <v>13</v>
      </c>
      <c r="F1072" t="str">
        <f t="shared" si="16"/>
        <v>Average Per Premise1-in-10October Monthly System Peak Day30% Cycling13</v>
      </c>
      <c r="G1072">
        <v>10.538600000000001</v>
      </c>
      <c r="H1072">
        <v>10.538600000000001</v>
      </c>
      <c r="I1072">
        <v>82.541300000000007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1337</v>
      </c>
      <c r="P1072" t="s">
        <v>59</v>
      </c>
      <c r="Q1072" t="s">
        <v>60</v>
      </c>
    </row>
    <row r="1073" spans="1:17" x14ac:dyDescent="0.25">
      <c r="A1073" t="s">
        <v>29</v>
      </c>
      <c r="B1073" t="s">
        <v>38</v>
      </c>
      <c r="C1073" t="s">
        <v>53</v>
      </c>
      <c r="D1073" t="s">
        <v>48</v>
      </c>
      <c r="E1073">
        <v>13</v>
      </c>
      <c r="F1073" t="str">
        <f t="shared" si="16"/>
        <v>Average Per Device1-in-10October Monthly System Peak Day30% Cycling13</v>
      </c>
      <c r="G1073">
        <v>3.859248</v>
      </c>
      <c r="H1073">
        <v>3.859248</v>
      </c>
      <c r="I1073">
        <v>82.541300000000007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1337</v>
      </c>
      <c r="P1073" t="s">
        <v>59</v>
      </c>
      <c r="Q1073" t="s">
        <v>60</v>
      </c>
    </row>
    <row r="1074" spans="1:17" x14ac:dyDescent="0.25">
      <c r="A1074" t="s">
        <v>43</v>
      </c>
      <c r="B1074" t="s">
        <v>38</v>
      </c>
      <c r="C1074" t="s">
        <v>53</v>
      </c>
      <c r="D1074" t="s">
        <v>48</v>
      </c>
      <c r="E1074">
        <v>13</v>
      </c>
      <c r="F1074" t="str">
        <f t="shared" si="16"/>
        <v>Aggregate1-in-10October Monthly System Peak Day30% Cycling13</v>
      </c>
      <c r="G1074">
        <v>14.090109999999999</v>
      </c>
      <c r="H1074">
        <v>14.090109999999999</v>
      </c>
      <c r="I1074">
        <v>82.541300000000007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1337</v>
      </c>
      <c r="P1074" t="s">
        <v>59</v>
      </c>
      <c r="Q1074" t="s">
        <v>60</v>
      </c>
    </row>
    <row r="1075" spans="1:17" x14ac:dyDescent="0.25">
      <c r="A1075" t="s">
        <v>30</v>
      </c>
      <c r="B1075" t="s">
        <v>38</v>
      </c>
      <c r="C1075" t="s">
        <v>53</v>
      </c>
      <c r="D1075" t="s">
        <v>31</v>
      </c>
      <c r="E1075">
        <v>13</v>
      </c>
      <c r="F1075" t="str">
        <f t="shared" si="16"/>
        <v>Average Per Ton1-in-10October Monthly System Peak Day50% Cycling13</v>
      </c>
      <c r="G1075">
        <v>1.0053749999999999</v>
      </c>
      <c r="H1075">
        <v>1.0053749999999999</v>
      </c>
      <c r="I1075">
        <v>81.979600000000005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3452</v>
      </c>
      <c r="P1075" t="s">
        <v>59</v>
      </c>
      <c r="Q1075" t="s">
        <v>60</v>
      </c>
    </row>
    <row r="1076" spans="1:17" x14ac:dyDescent="0.25">
      <c r="A1076" t="s">
        <v>28</v>
      </c>
      <c r="B1076" t="s">
        <v>38</v>
      </c>
      <c r="C1076" t="s">
        <v>53</v>
      </c>
      <c r="D1076" t="s">
        <v>31</v>
      </c>
      <c r="E1076">
        <v>13</v>
      </c>
      <c r="F1076" t="str">
        <f t="shared" si="16"/>
        <v>Average Per Premise1-in-10October Monthly System Peak Day50% Cycling13</v>
      </c>
      <c r="G1076">
        <v>8.6650139999999993</v>
      </c>
      <c r="H1076">
        <v>8.6650139999999993</v>
      </c>
      <c r="I1076">
        <v>81.979600000000005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3452</v>
      </c>
      <c r="P1076" t="s">
        <v>59</v>
      </c>
      <c r="Q1076" t="s">
        <v>60</v>
      </c>
    </row>
    <row r="1077" spans="1:17" x14ac:dyDescent="0.25">
      <c r="A1077" t="s">
        <v>29</v>
      </c>
      <c r="B1077" t="s">
        <v>38</v>
      </c>
      <c r="C1077" t="s">
        <v>53</v>
      </c>
      <c r="D1077" t="s">
        <v>31</v>
      </c>
      <c r="E1077">
        <v>13</v>
      </c>
      <c r="F1077" t="str">
        <f t="shared" si="16"/>
        <v>Average Per Device1-in-10October Monthly System Peak Day50% Cycling13</v>
      </c>
      <c r="G1077">
        <v>3.8993129999999998</v>
      </c>
      <c r="H1077">
        <v>3.8993129999999998</v>
      </c>
      <c r="I1077">
        <v>81.979600000000005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3452</v>
      </c>
      <c r="P1077" t="s">
        <v>59</v>
      </c>
      <c r="Q1077" t="s">
        <v>60</v>
      </c>
    </row>
    <row r="1078" spans="1:17" x14ac:dyDescent="0.25">
      <c r="A1078" t="s">
        <v>43</v>
      </c>
      <c r="B1078" t="s">
        <v>38</v>
      </c>
      <c r="C1078" t="s">
        <v>53</v>
      </c>
      <c r="D1078" t="s">
        <v>31</v>
      </c>
      <c r="E1078">
        <v>13</v>
      </c>
      <c r="F1078" t="str">
        <f t="shared" si="16"/>
        <v>Aggregate1-in-10October Monthly System Peak Day50% Cycling13</v>
      </c>
      <c r="G1078">
        <v>29.911629999999999</v>
      </c>
      <c r="H1078">
        <v>29.911629999999999</v>
      </c>
      <c r="I1078">
        <v>81.979600000000005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3452</v>
      </c>
      <c r="P1078" t="s">
        <v>59</v>
      </c>
      <c r="Q1078" t="s">
        <v>60</v>
      </c>
    </row>
    <row r="1079" spans="1:17" x14ac:dyDescent="0.25">
      <c r="A1079" t="s">
        <v>30</v>
      </c>
      <c r="B1079" t="s">
        <v>38</v>
      </c>
      <c r="C1079" t="s">
        <v>53</v>
      </c>
      <c r="D1079" t="s">
        <v>26</v>
      </c>
      <c r="E1079">
        <v>13</v>
      </c>
      <c r="F1079" t="str">
        <f t="shared" si="16"/>
        <v>Average Per Ton1-in-10October Monthly System Peak DayAll13</v>
      </c>
      <c r="G1079">
        <v>1.0020070000000001</v>
      </c>
      <c r="H1079">
        <v>1.0020070000000001</v>
      </c>
      <c r="I1079">
        <v>82.136399999999995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4789</v>
      </c>
      <c r="P1079" t="s">
        <v>59</v>
      </c>
      <c r="Q1079" t="s">
        <v>60</v>
      </c>
    </row>
    <row r="1080" spans="1:17" x14ac:dyDescent="0.25">
      <c r="A1080" t="s">
        <v>28</v>
      </c>
      <c r="B1080" t="s">
        <v>38</v>
      </c>
      <c r="C1080" t="s">
        <v>53</v>
      </c>
      <c r="D1080" t="s">
        <v>26</v>
      </c>
      <c r="E1080">
        <v>13</v>
      </c>
      <c r="F1080" t="str">
        <f t="shared" si="16"/>
        <v>Average Per Premise1-in-10October Monthly System Peak DayAll13</v>
      </c>
      <c r="G1080">
        <v>9.1929169999999996</v>
      </c>
      <c r="H1080">
        <v>9.1929169999999996</v>
      </c>
      <c r="I1080">
        <v>82.136399999999995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4789</v>
      </c>
      <c r="P1080" t="s">
        <v>59</v>
      </c>
      <c r="Q1080" t="s">
        <v>60</v>
      </c>
    </row>
    <row r="1081" spans="1:17" x14ac:dyDescent="0.25">
      <c r="A1081" t="s">
        <v>29</v>
      </c>
      <c r="B1081" t="s">
        <v>38</v>
      </c>
      <c r="C1081" t="s">
        <v>53</v>
      </c>
      <c r="D1081" t="s">
        <v>26</v>
      </c>
      <c r="E1081">
        <v>13</v>
      </c>
      <c r="F1081" t="str">
        <f t="shared" si="16"/>
        <v>Average Per Device1-in-10October Monthly System Peak DayAll13</v>
      </c>
      <c r="G1081">
        <v>3.8884370000000001</v>
      </c>
      <c r="H1081">
        <v>3.8884370000000001</v>
      </c>
      <c r="I1081">
        <v>82.136399999999995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4789</v>
      </c>
      <c r="P1081" t="s">
        <v>59</v>
      </c>
      <c r="Q1081" t="s">
        <v>60</v>
      </c>
    </row>
    <row r="1082" spans="1:17" x14ac:dyDescent="0.25">
      <c r="A1082" t="s">
        <v>43</v>
      </c>
      <c r="B1082" t="s">
        <v>38</v>
      </c>
      <c r="C1082" t="s">
        <v>53</v>
      </c>
      <c r="D1082" t="s">
        <v>26</v>
      </c>
      <c r="E1082">
        <v>13</v>
      </c>
      <c r="F1082" t="str">
        <f t="shared" si="16"/>
        <v>Aggregate1-in-10October Monthly System Peak DayAll13</v>
      </c>
      <c r="G1082">
        <v>44.024880000000003</v>
      </c>
      <c r="H1082">
        <v>44.024880000000003</v>
      </c>
      <c r="I1082">
        <v>82.136399999999995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4789</v>
      </c>
      <c r="P1082" t="s">
        <v>59</v>
      </c>
      <c r="Q1082" t="s">
        <v>60</v>
      </c>
    </row>
    <row r="1083" spans="1:17" x14ac:dyDescent="0.25">
      <c r="A1083" t="s">
        <v>30</v>
      </c>
      <c r="B1083" t="s">
        <v>38</v>
      </c>
      <c r="C1083" t="s">
        <v>54</v>
      </c>
      <c r="D1083" t="s">
        <v>48</v>
      </c>
      <c r="E1083">
        <v>13</v>
      </c>
      <c r="F1083" t="str">
        <f t="shared" si="16"/>
        <v>Average Per Ton1-in-10September Monthly System Peak Day30% Cycling13</v>
      </c>
      <c r="G1083">
        <v>1.212914</v>
      </c>
      <c r="H1083">
        <v>1.212914</v>
      </c>
      <c r="I1083">
        <v>93.654200000000003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1337</v>
      </c>
      <c r="P1083" t="s">
        <v>59</v>
      </c>
      <c r="Q1083" t="s">
        <v>60</v>
      </c>
    </row>
    <row r="1084" spans="1:17" x14ac:dyDescent="0.25">
      <c r="A1084" t="s">
        <v>28</v>
      </c>
      <c r="B1084" t="s">
        <v>38</v>
      </c>
      <c r="C1084" t="s">
        <v>54</v>
      </c>
      <c r="D1084" t="s">
        <v>48</v>
      </c>
      <c r="E1084">
        <v>13</v>
      </c>
      <c r="F1084" t="str">
        <f t="shared" si="16"/>
        <v>Average Per Premise1-in-10September Monthly System Peak Day30% Cycling13</v>
      </c>
      <c r="G1084">
        <v>12.868510000000001</v>
      </c>
      <c r="H1084">
        <v>12.868510000000001</v>
      </c>
      <c r="I1084">
        <v>93.654200000000003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1337</v>
      </c>
      <c r="P1084" t="s">
        <v>59</v>
      </c>
      <c r="Q1084" t="s">
        <v>60</v>
      </c>
    </row>
    <row r="1085" spans="1:17" x14ac:dyDescent="0.25">
      <c r="A1085" t="s">
        <v>29</v>
      </c>
      <c r="B1085" t="s">
        <v>38</v>
      </c>
      <c r="C1085" t="s">
        <v>54</v>
      </c>
      <c r="D1085" t="s">
        <v>48</v>
      </c>
      <c r="E1085">
        <v>13</v>
      </c>
      <c r="F1085" t="str">
        <f t="shared" si="16"/>
        <v>Average Per Device1-in-10September Monthly System Peak Day30% Cycling13</v>
      </c>
      <c r="G1085">
        <v>4.7124600000000001</v>
      </c>
      <c r="H1085">
        <v>4.7124600000000001</v>
      </c>
      <c r="I1085">
        <v>93.654200000000003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1337</v>
      </c>
      <c r="P1085" t="s">
        <v>59</v>
      </c>
      <c r="Q1085" t="s">
        <v>60</v>
      </c>
    </row>
    <row r="1086" spans="1:17" x14ac:dyDescent="0.25">
      <c r="A1086" t="s">
        <v>43</v>
      </c>
      <c r="B1086" t="s">
        <v>38</v>
      </c>
      <c r="C1086" t="s">
        <v>54</v>
      </c>
      <c r="D1086" t="s">
        <v>48</v>
      </c>
      <c r="E1086">
        <v>13</v>
      </c>
      <c r="F1086" t="str">
        <f t="shared" si="16"/>
        <v>Aggregate1-in-10September Monthly System Peak Day30% Cycling13</v>
      </c>
      <c r="G1086">
        <v>17.205190000000002</v>
      </c>
      <c r="H1086">
        <v>17.205190000000002</v>
      </c>
      <c r="I1086">
        <v>93.654200000000003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1337</v>
      </c>
      <c r="P1086" t="s">
        <v>59</v>
      </c>
      <c r="Q1086" t="s">
        <v>60</v>
      </c>
    </row>
    <row r="1087" spans="1:17" x14ac:dyDescent="0.25">
      <c r="A1087" t="s">
        <v>30</v>
      </c>
      <c r="B1087" t="s">
        <v>38</v>
      </c>
      <c r="C1087" t="s">
        <v>54</v>
      </c>
      <c r="D1087" t="s">
        <v>31</v>
      </c>
      <c r="E1087">
        <v>13</v>
      </c>
      <c r="F1087" t="str">
        <f t="shared" si="16"/>
        <v>Average Per Ton1-in-10September Monthly System Peak Day50% Cycling13</v>
      </c>
      <c r="G1087">
        <v>1.0917460000000001</v>
      </c>
      <c r="H1087">
        <v>1.0917460000000001</v>
      </c>
      <c r="I1087">
        <v>91.650300000000001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3452</v>
      </c>
      <c r="P1087" t="s">
        <v>59</v>
      </c>
      <c r="Q1087" t="s">
        <v>60</v>
      </c>
    </row>
    <row r="1088" spans="1:17" x14ac:dyDescent="0.25">
      <c r="A1088" t="s">
        <v>28</v>
      </c>
      <c r="B1088" t="s">
        <v>38</v>
      </c>
      <c r="C1088" t="s">
        <v>54</v>
      </c>
      <c r="D1088" t="s">
        <v>31</v>
      </c>
      <c r="E1088">
        <v>13</v>
      </c>
      <c r="F1088" t="str">
        <f t="shared" si="16"/>
        <v>Average Per Premise1-in-10September Monthly System Peak Day50% Cycling13</v>
      </c>
      <c r="G1088">
        <v>9.4094160000000002</v>
      </c>
      <c r="H1088">
        <v>9.4094169999999995</v>
      </c>
      <c r="I1088">
        <v>91.650300000000001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3452</v>
      </c>
      <c r="P1088" t="s">
        <v>59</v>
      </c>
      <c r="Q1088" t="s">
        <v>60</v>
      </c>
    </row>
    <row r="1089" spans="1:17" x14ac:dyDescent="0.25">
      <c r="A1089" t="s">
        <v>29</v>
      </c>
      <c r="B1089" t="s">
        <v>38</v>
      </c>
      <c r="C1089" t="s">
        <v>54</v>
      </c>
      <c r="D1089" t="s">
        <v>31</v>
      </c>
      <c r="E1089">
        <v>13</v>
      </c>
      <c r="F1089" t="str">
        <f t="shared" si="16"/>
        <v>Average Per Device1-in-10September Monthly System Peak Day50% Cycling13</v>
      </c>
      <c r="G1089">
        <v>4.2342979999999999</v>
      </c>
      <c r="H1089">
        <v>4.234299</v>
      </c>
      <c r="I1089">
        <v>91.650300000000001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3452</v>
      </c>
      <c r="P1089" t="s">
        <v>59</v>
      </c>
      <c r="Q1089" t="s">
        <v>60</v>
      </c>
    </row>
    <row r="1090" spans="1:17" x14ac:dyDescent="0.25">
      <c r="A1090" t="s">
        <v>43</v>
      </c>
      <c r="B1090" t="s">
        <v>38</v>
      </c>
      <c r="C1090" t="s">
        <v>54</v>
      </c>
      <c r="D1090" t="s">
        <v>31</v>
      </c>
      <c r="E1090">
        <v>13</v>
      </c>
      <c r="F1090" t="str">
        <f t="shared" si="16"/>
        <v>Aggregate1-in-10September Monthly System Peak Day50% Cycling13</v>
      </c>
      <c r="G1090">
        <v>32.481299999999997</v>
      </c>
      <c r="H1090">
        <v>32.481310000000001</v>
      </c>
      <c r="I1090">
        <v>91.650300000000001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3452</v>
      </c>
      <c r="P1090" t="s">
        <v>59</v>
      </c>
      <c r="Q1090" t="s">
        <v>60</v>
      </c>
    </row>
    <row r="1091" spans="1:17" x14ac:dyDescent="0.25">
      <c r="A1091" t="s">
        <v>30</v>
      </c>
      <c r="B1091" t="s">
        <v>38</v>
      </c>
      <c r="C1091" t="s">
        <v>54</v>
      </c>
      <c r="D1091" t="s">
        <v>26</v>
      </c>
      <c r="E1091">
        <v>13</v>
      </c>
      <c r="F1091" t="str">
        <f t="shared" ref="F1091:F1154" si="17">CONCATENATE(A1091,B1091,C1091,D1091,E1091)</f>
        <v>Average Per Ton1-in-10September Monthly System Peak DayAll13</v>
      </c>
      <c r="G1091">
        <v>1.1255759999999999</v>
      </c>
      <c r="H1091">
        <v>1.1255759999999999</v>
      </c>
      <c r="I1091">
        <v>92.209800000000001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4789</v>
      </c>
      <c r="P1091" t="s">
        <v>59</v>
      </c>
      <c r="Q1091" t="s">
        <v>60</v>
      </c>
    </row>
    <row r="1092" spans="1:17" x14ac:dyDescent="0.25">
      <c r="A1092" t="s">
        <v>28</v>
      </c>
      <c r="B1092" t="s">
        <v>38</v>
      </c>
      <c r="C1092" t="s">
        <v>54</v>
      </c>
      <c r="D1092" t="s">
        <v>26</v>
      </c>
      <c r="E1092">
        <v>13</v>
      </c>
      <c r="F1092" t="str">
        <f t="shared" si="17"/>
        <v>Average Per Premise1-in-10September Monthly System Peak DayAll13</v>
      </c>
      <c r="G1092">
        <v>10.326599999999999</v>
      </c>
      <c r="H1092">
        <v>10.326599999999999</v>
      </c>
      <c r="I1092">
        <v>92.209800000000001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4789</v>
      </c>
      <c r="P1092" t="s">
        <v>59</v>
      </c>
      <c r="Q1092" t="s">
        <v>60</v>
      </c>
    </row>
    <row r="1093" spans="1:17" x14ac:dyDescent="0.25">
      <c r="A1093" t="s">
        <v>29</v>
      </c>
      <c r="B1093" t="s">
        <v>38</v>
      </c>
      <c r="C1093" t="s">
        <v>54</v>
      </c>
      <c r="D1093" t="s">
        <v>26</v>
      </c>
      <c r="E1093">
        <v>13</v>
      </c>
      <c r="F1093" t="str">
        <f t="shared" si="17"/>
        <v>Average Per Device1-in-10September Monthly System Peak DayAll13</v>
      </c>
      <c r="G1093">
        <v>4.367966</v>
      </c>
      <c r="H1093">
        <v>4.367966</v>
      </c>
      <c r="I1093">
        <v>92.209800000000001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4789</v>
      </c>
      <c r="P1093" t="s">
        <v>59</v>
      </c>
      <c r="Q1093" t="s">
        <v>60</v>
      </c>
    </row>
    <row r="1094" spans="1:17" x14ac:dyDescent="0.25">
      <c r="A1094" t="s">
        <v>43</v>
      </c>
      <c r="B1094" t="s">
        <v>38</v>
      </c>
      <c r="C1094" t="s">
        <v>54</v>
      </c>
      <c r="D1094" t="s">
        <v>26</v>
      </c>
      <c r="E1094">
        <v>13</v>
      </c>
      <c r="F1094" t="str">
        <f t="shared" si="17"/>
        <v>Aggregate1-in-10September Monthly System Peak DayAll13</v>
      </c>
      <c r="G1094">
        <v>49.45411</v>
      </c>
      <c r="H1094">
        <v>49.45411</v>
      </c>
      <c r="I1094">
        <v>92.209800000000001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4789</v>
      </c>
      <c r="P1094" t="s">
        <v>59</v>
      </c>
      <c r="Q1094" t="s">
        <v>60</v>
      </c>
    </row>
    <row r="1095" spans="1:17" x14ac:dyDescent="0.25">
      <c r="A1095" t="s">
        <v>30</v>
      </c>
      <c r="B1095" t="s">
        <v>38</v>
      </c>
      <c r="C1095" t="s">
        <v>49</v>
      </c>
      <c r="D1095" t="s">
        <v>48</v>
      </c>
      <c r="E1095">
        <v>14</v>
      </c>
      <c r="F1095" t="str">
        <f t="shared" si="17"/>
        <v>Average Per Ton1-in-10August Monthly System Peak Day30% Cycling14</v>
      </c>
      <c r="G1095">
        <v>1.006904</v>
      </c>
      <c r="H1095">
        <v>1.0713509999999999</v>
      </c>
      <c r="I1095">
        <v>84.9559</v>
      </c>
      <c r="J1095">
        <v>-9.93531E-2</v>
      </c>
      <c r="K1095">
        <v>-2.5787000000000002E-3</v>
      </c>
      <c r="L1095">
        <v>6.4446900000000001E-2</v>
      </c>
      <c r="M1095">
        <v>0.13147249999999999</v>
      </c>
      <c r="N1095">
        <v>0.2282469</v>
      </c>
      <c r="O1095">
        <v>1337</v>
      </c>
      <c r="P1095" t="s">
        <v>59</v>
      </c>
      <c r="Q1095" t="s">
        <v>60</v>
      </c>
    </row>
    <row r="1096" spans="1:17" x14ac:dyDescent="0.25">
      <c r="A1096" t="s">
        <v>28</v>
      </c>
      <c r="B1096" t="s">
        <v>38</v>
      </c>
      <c r="C1096" t="s">
        <v>49</v>
      </c>
      <c r="D1096" t="s">
        <v>48</v>
      </c>
      <c r="E1096">
        <v>14</v>
      </c>
      <c r="F1096" t="str">
        <f t="shared" si="17"/>
        <v>Average Per Premise1-in-10August Monthly System Peak Day30% Cycling14</v>
      </c>
      <c r="G1096">
        <v>10.68282</v>
      </c>
      <c r="H1096">
        <v>11.366580000000001</v>
      </c>
      <c r="I1096">
        <v>84.9559</v>
      </c>
      <c r="J1096">
        <v>-1.0540940000000001</v>
      </c>
      <c r="K1096">
        <v>-2.7359399999999999E-2</v>
      </c>
      <c r="L1096">
        <v>0.68375399999999997</v>
      </c>
      <c r="M1096">
        <v>1.394868</v>
      </c>
      <c r="N1096">
        <v>2.4216030000000002</v>
      </c>
      <c r="O1096">
        <v>1337</v>
      </c>
      <c r="P1096" t="s">
        <v>59</v>
      </c>
      <c r="Q1096" t="s">
        <v>60</v>
      </c>
    </row>
    <row r="1097" spans="1:17" x14ac:dyDescent="0.25">
      <c r="A1097" t="s">
        <v>29</v>
      </c>
      <c r="B1097" t="s">
        <v>38</v>
      </c>
      <c r="C1097" t="s">
        <v>49</v>
      </c>
      <c r="D1097" t="s">
        <v>48</v>
      </c>
      <c r="E1097">
        <v>14</v>
      </c>
      <c r="F1097" t="str">
        <f t="shared" si="17"/>
        <v>Average Per Device1-in-10August Monthly System Peak Day30% Cycling14</v>
      </c>
      <c r="G1097">
        <v>3.9120599999999999</v>
      </c>
      <c r="H1097">
        <v>4.162452</v>
      </c>
      <c r="I1097">
        <v>84.9559</v>
      </c>
      <c r="J1097">
        <v>-0.38601039999999998</v>
      </c>
      <c r="K1097">
        <v>-1.0019E-2</v>
      </c>
      <c r="L1097">
        <v>0.25039139999999999</v>
      </c>
      <c r="M1097">
        <v>0.51080190000000003</v>
      </c>
      <c r="N1097">
        <v>0.88679330000000001</v>
      </c>
      <c r="O1097">
        <v>1337</v>
      </c>
      <c r="P1097" t="s">
        <v>59</v>
      </c>
      <c r="Q1097" t="s">
        <v>60</v>
      </c>
    </row>
    <row r="1098" spans="1:17" x14ac:dyDescent="0.25">
      <c r="A1098" t="s">
        <v>43</v>
      </c>
      <c r="B1098" t="s">
        <v>38</v>
      </c>
      <c r="C1098" t="s">
        <v>49</v>
      </c>
      <c r="D1098" t="s">
        <v>48</v>
      </c>
      <c r="E1098">
        <v>14</v>
      </c>
      <c r="F1098" t="str">
        <f t="shared" si="17"/>
        <v>Aggregate1-in-10August Monthly System Peak Day30% Cycling14</v>
      </c>
      <c r="G1098">
        <v>14.28293</v>
      </c>
      <c r="H1098">
        <v>15.19711</v>
      </c>
      <c r="I1098">
        <v>84.9559</v>
      </c>
      <c r="J1098">
        <v>-1.409324</v>
      </c>
      <c r="K1098">
        <v>-3.6579500000000001E-2</v>
      </c>
      <c r="L1098">
        <v>0.91417919999999997</v>
      </c>
      <c r="M1098">
        <v>1.864938</v>
      </c>
      <c r="N1098">
        <v>3.2376830000000001</v>
      </c>
      <c r="O1098">
        <v>1337</v>
      </c>
      <c r="P1098" t="s">
        <v>59</v>
      </c>
      <c r="Q1098" t="s">
        <v>60</v>
      </c>
    </row>
    <row r="1099" spans="1:17" x14ac:dyDescent="0.25">
      <c r="A1099" t="s">
        <v>30</v>
      </c>
      <c r="B1099" t="s">
        <v>38</v>
      </c>
      <c r="C1099" t="s">
        <v>49</v>
      </c>
      <c r="D1099" t="s">
        <v>31</v>
      </c>
      <c r="E1099">
        <v>14</v>
      </c>
      <c r="F1099" t="str">
        <f t="shared" si="17"/>
        <v>Average Per Ton1-in-10August Monthly System Peak Day50% Cycling14</v>
      </c>
      <c r="G1099">
        <v>0.95085489999999995</v>
      </c>
      <c r="H1099">
        <v>1.03766</v>
      </c>
      <c r="I1099">
        <v>83.955200000000005</v>
      </c>
      <c r="J1099">
        <v>-0.1400602</v>
      </c>
      <c r="K1099">
        <v>-6.0264999999999997E-3</v>
      </c>
      <c r="L1099">
        <v>8.6804900000000004E-2</v>
      </c>
      <c r="M1099">
        <v>0.1796362</v>
      </c>
      <c r="N1099">
        <v>0.31367</v>
      </c>
      <c r="O1099">
        <v>3452</v>
      </c>
      <c r="P1099" t="s">
        <v>59</v>
      </c>
      <c r="Q1099" t="s">
        <v>60</v>
      </c>
    </row>
    <row r="1100" spans="1:17" x14ac:dyDescent="0.25">
      <c r="A1100" t="s">
        <v>28</v>
      </c>
      <c r="B1100" t="s">
        <v>38</v>
      </c>
      <c r="C1100" t="s">
        <v>49</v>
      </c>
      <c r="D1100" t="s">
        <v>31</v>
      </c>
      <c r="E1100">
        <v>14</v>
      </c>
      <c r="F1100" t="str">
        <f t="shared" si="17"/>
        <v>Average Per Premise1-in-10August Monthly System Peak Day50% Cycling14</v>
      </c>
      <c r="G1100">
        <v>8.195119</v>
      </c>
      <c r="H1100">
        <v>8.943263</v>
      </c>
      <c r="I1100">
        <v>83.955200000000005</v>
      </c>
      <c r="J1100">
        <v>-1.2071350000000001</v>
      </c>
      <c r="K1100">
        <v>-5.1940300000000002E-2</v>
      </c>
      <c r="L1100">
        <v>0.74814400000000003</v>
      </c>
      <c r="M1100">
        <v>1.5482279999999999</v>
      </c>
      <c r="N1100">
        <v>2.7034229999999999</v>
      </c>
      <c r="O1100">
        <v>3452</v>
      </c>
      <c r="P1100" t="s">
        <v>59</v>
      </c>
      <c r="Q1100" t="s">
        <v>60</v>
      </c>
    </row>
    <row r="1101" spans="1:17" x14ac:dyDescent="0.25">
      <c r="A1101" t="s">
        <v>29</v>
      </c>
      <c r="B1101" t="s">
        <v>38</v>
      </c>
      <c r="C1101" t="s">
        <v>49</v>
      </c>
      <c r="D1101" t="s">
        <v>31</v>
      </c>
      <c r="E1101">
        <v>14</v>
      </c>
      <c r="F1101" t="str">
        <f t="shared" si="17"/>
        <v>Average Per Device1-in-10August Monthly System Peak Day50% Cycling14</v>
      </c>
      <c r="G1101">
        <v>3.6878570000000002</v>
      </c>
      <c r="H1101">
        <v>4.024527</v>
      </c>
      <c r="I1101">
        <v>83.955200000000005</v>
      </c>
      <c r="J1101">
        <v>-0.54321850000000005</v>
      </c>
      <c r="K1101">
        <v>-2.3373499999999998E-2</v>
      </c>
      <c r="L1101">
        <v>0.33666960000000001</v>
      </c>
      <c r="M1101">
        <v>0.69671280000000002</v>
      </c>
      <c r="N1101">
        <v>1.216558</v>
      </c>
      <c r="O1101">
        <v>3452</v>
      </c>
      <c r="P1101" t="s">
        <v>59</v>
      </c>
      <c r="Q1101" t="s">
        <v>60</v>
      </c>
    </row>
    <row r="1102" spans="1:17" x14ac:dyDescent="0.25">
      <c r="A1102" t="s">
        <v>43</v>
      </c>
      <c r="B1102" t="s">
        <v>38</v>
      </c>
      <c r="C1102" t="s">
        <v>49</v>
      </c>
      <c r="D1102" t="s">
        <v>31</v>
      </c>
      <c r="E1102">
        <v>14</v>
      </c>
      <c r="F1102" t="str">
        <f t="shared" si="17"/>
        <v>Aggregate1-in-10August Monthly System Peak Day50% Cycling14</v>
      </c>
      <c r="G1102">
        <v>28.289549999999998</v>
      </c>
      <c r="H1102">
        <v>30.872140000000002</v>
      </c>
      <c r="I1102">
        <v>83.955200000000005</v>
      </c>
      <c r="J1102">
        <v>-4.1670290000000003</v>
      </c>
      <c r="K1102">
        <v>-0.17929790000000001</v>
      </c>
      <c r="L1102">
        <v>2.5825930000000001</v>
      </c>
      <c r="M1102">
        <v>5.3444839999999996</v>
      </c>
      <c r="N1102">
        <v>9.3322160000000007</v>
      </c>
      <c r="O1102">
        <v>3452</v>
      </c>
      <c r="P1102" t="s">
        <v>59</v>
      </c>
      <c r="Q1102" t="s">
        <v>60</v>
      </c>
    </row>
    <row r="1103" spans="1:17" x14ac:dyDescent="0.25">
      <c r="A1103" t="s">
        <v>30</v>
      </c>
      <c r="B1103" t="s">
        <v>38</v>
      </c>
      <c r="C1103" t="s">
        <v>49</v>
      </c>
      <c r="D1103" t="s">
        <v>26</v>
      </c>
      <c r="E1103">
        <v>14</v>
      </c>
      <c r="F1103" t="str">
        <f t="shared" si="17"/>
        <v>Average Per Ton1-in-10August Monthly System Peak DayAll14</v>
      </c>
      <c r="G1103">
        <v>0.96650380000000002</v>
      </c>
      <c r="H1103">
        <v>1.0470660000000001</v>
      </c>
      <c r="I1103">
        <v>84.2346</v>
      </c>
      <c r="J1103">
        <v>-0.1286948</v>
      </c>
      <c r="K1103">
        <v>-5.0638999999999997E-3</v>
      </c>
      <c r="L1103">
        <v>8.0562499999999995E-2</v>
      </c>
      <c r="M1103">
        <v>0.1661889</v>
      </c>
      <c r="N1103">
        <v>0.28981990000000002</v>
      </c>
      <c r="O1103">
        <v>4789</v>
      </c>
      <c r="P1103" t="s">
        <v>59</v>
      </c>
      <c r="Q1103" t="s">
        <v>60</v>
      </c>
    </row>
    <row r="1104" spans="1:17" x14ac:dyDescent="0.25">
      <c r="A1104" t="s">
        <v>28</v>
      </c>
      <c r="B1104" t="s">
        <v>38</v>
      </c>
      <c r="C1104" t="s">
        <v>49</v>
      </c>
      <c r="D1104" t="s">
        <v>26</v>
      </c>
      <c r="E1104">
        <v>14</v>
      </c>
      <c r="F1104" t="str">
        <f t="shared" si="17"/>
        <v>Average Per Premise1-in-10August Monthly System Peak DayAll14</v>
      </c>
      <c r="G1104">
        <v>8.8671930000000003</v>
      </c>
      <c r="H1104">
        <v>9.6063139999999994</v>
      </c>
      <c r="I1104">
        <v>84.2346</v>
      </c>
      <c r="J1104">
        <v>-1.1807110000000001</v>
      </c>
      <c r="K1104">
        <v>-4.64585E-2</v>
      </c>
      <c r="L1104">
        <v>0.73912129999999998</v>
      </c>
      <c r="M1104">
        <v>1.5247010000000001</v>
      </c>
      <c r="N1104">
        <v>2.658954</v>
      </c>
      <c r="O1104">
        <v>4789</v>
      </c>
      <c r="P1104" t="s">
        <v>59</v>
      </c>
      <c r="Q1104" t="s">
        <v>60</v>
      </c>
    </row>
    <row r="1105" spans="1:17" x14ac:dyDescent="0.25">
      <c r="A1105" t="s">
        <v>29</v>
      </c>
      <c r="B1105" t="s">
        <v>38</v>
      </c>
      <c r="C1105" t="s">
        <v>49</v>
      </c>
      <c r="D1105" t="s">
        <v>26</v>
      </c>
      <c r="E1105">
        <v>14</v>
      </c>
      <c r="F1105" t="str">
        <f t="shared" si="17"/>
        <v>Average Per Device1-in-10August Monthly System Peak DayAll14</v>
      </c>
      <c r="G1105">
        <v>3.750661</v>
      </c>
      <c r="H1105">
        <v>4.0632960000000002</v>
      </c>
      <c r="I1105">
        <v>84.2346</v>
      </c>
      <c r="J1105">
        <v>-0.49941920000000001</v>
      </c>
      <c r="K1105">
        <v>-1.9651100000000001E-2</v>
      </c>
      <c r="L1105">
        <v>0.31263479999999999</v>
      </c>
      <c r="M1105">
        <v>0.64492079999999996</v>
      </c>
      <c r="N1105">
        <v>1.124689</v>
      </c>
      <c r="O1105">
        <v>4789</v>
      </c>
      <c r="P1105" t="s">
        <v>59</v>
      </c>
      <c r="Q1105" t="s">
        <v>60</v>
      </c>
    </row>
    <row r="1106" spans="1:17" x14ac:dyDescent="0.25">
      <c r="A1106" t="s">
        <v>43</v>
      </c>
      <c r="B1106" t="s">
        <v>38</v>
      </c>
      <c r="C1106" t="s">
        <v>49</v>
      </c>
      <c r="D1106" t="s">
        <v>26</v>
      </c>
      <c r="E1106">
        <v>14</v>
      </c>
      <c r="F1106" t="str">
        <f t="shared" si="17"/>
        <v>Aggregate1-in-10August Monthly System Peak DayAll14</v>
      </c>
      <c r="G1106">
        <v>42.46499</v>
      </c>
      <c r="H1106">
        <v>46.004640000000002</v>
      </c>
      <c r="I1106">
        <v>84.2346</v>
      </c>
      <c r="J1106">
        <v>-5.6544239999999997</v>
      </c>
      <c r="K1106">
        <v>-0.22248970000000001</v>
      </c>
      <c r="L1106">
        <v>3.5396519999999998</v>
      </c>
      <c r="M1106">
        <v>7.3017940000000001</v>
      </c>
      <c r="N1106">
        <v>12.73373</v>
      </c>
      <c r="O1106">
        <v>4789</v>
      </c>
      <c r="P1106" t="s">
        <v>59</v>
      </c>
      <c r="Q1106" t="s">
        <v>60</v>
      </c>
    </row>
    <row r="1107" spans="1:17" x14ac:dyDescent="0.25">
      <c r="A1107" t="s">
        <v>30</v>
      </c>
      <c r="B1107" t="s">
        <v>38</v>
      </c>
      <c r="C1107" t="s">
        <v>37</v>
      </c>
      <c r="D1107" t="s">
        <v>48</v>
      </c>
      <c r="E1107">
        <v>14</v>
      </c>
      <c r="F1107" t="str">
        <f t="shared" si="17"/>
        <v>Average Per Ton1-in-10August Typical Event Day30% Cycling14</v>
      </c>
      <c r="G1107">
        <v>0.98995409999999995</v>
      </c>
      <c r="H1107">
        <v>1.0534380000000001</v>
      </c>
      <c r="I1107">
        <v>85.562700000000007</v>
      </c>
      <c r="J1107">
        <v>-0.10132190000000001</v>
      </c>
      <c r="K1107">
        <v>-3.9532999999999999E-3</v>
      </c>
      <c r="L1107">
        <v>6.3483800000000007E-2</v>
      </c>
      <c r="M1107">
        <v>0.13092100000000001</v>
      </c>
      <c r="N1107">
        <v>0.22828950000000001</v>
      </c>
      <c r="O1107">
        <v>1337</v>
      </c>
      <c r="P1107" t="s">
        <v>59</v>
      </c>
      <c r="Q1107" t="s">
        <v>60</v>
      </c>
    </row>
    <row r="1108" spans="1:17" x14ac:dyDescent="0.25">
      <c r="A1108" t="s">
        <v>28</v>
      </c>
      <c r="B1108" t="s">
        <v>38</v>
      </c>
      <c r="C1108" t="s">
        <v>37</v>
      </c>
      <c r="D1108" t="s">
        <v>48</v>
      </c>
      <c r="E1108">
        <v>14</v>
      </c>
      <c r="F1108" t="str">
        <f t="shared" si="17"/>
        <v>Average Per Premise1-in-10August Typical Event Day30% Cycling14</v>
      </c>
      <c r="G1108">
        <v>10.50299</v>
      </c>
      <c r="H1108">
        <v>11.17653</v>
      </c>
      <c r="I1108">
        <v>85.562700000000007</v>
      </c>
      <c r="J1108">
        <v>-1.0749820000000001</v>
      </c>
      <c r="K1108">
        <v>-4.1943300000000003E-2</v>
      </c>
      <c r="L1108">
        <v>0.67353620000000003</v>
      </c>
      <c r="M1108">
        <v>1.389016</v>
      </c>
      <c r="N1108">
        <v>2.4220540000000002</v>
      </c>
      <c r="O1108">
        <v>1337</v>
      </c>
      <c r="P1108" t="s">
        <v>59</v>
      </c>
      <c r="Q1108" t="s">
        <v>60</v>
      </c>
    </row>
    <row r="1109" spans="1:17" x14ac:dyDescent="0.25">
      <c r="A1109" t="s">
        <v>29</v>
      </c>
      <c r="B1109" t="s">
        <v>38</v>
      </c>
      <c r="C1109" t="s">
        <v>37</v>
      </c>
      <c r="D1109" t="s">
        <v>48</v>
      </c>
      <c r="E1109">
        <v>14</v>
      </c>
      <c r="F1109" t="str">
        <f t="shared" si="17"/>
        <v>Average Per Device1-in-10August Typical Event Day30% Cycling14</v>
      </c>
      <c r="G1109">
        <v>3.846206</v>
      </c>
      <c r="H1109">
        <v>4.0928560000000003</v>
      </c>
      <c r="I1109">
        <v>85.562700000000007</v>
      </c>
      <c r="J1109">
        <v>-0.3936596</v>
      </c>
      <c r="K1109">
        <v>-1.53597E-2</v>
      </c>
      <c r="L1109">
        <v>0.2466497</v>
      </c>
      <c r="M1109">
        <v>0.50865899999999997</v>
      </c>
      <c r="N1109">
        <v>0.88695880000000005</v>
      </c>
      <c r="O1109">
        <v>1337</v>
      </c>
      <c r="P1109" t="s">
        <v>59</v>
      </c>
      <c r="Q1109" t="s">
        <v>60</v>
      </c>
    </row>
    <row r="1110" spans="1:17" x14ac:dyDescent="0.25">
      <c r="A1110" t="s">
        <v>43</v>
      </c>
      <c r="B1110" t="s">
        <v>38</v>
      </c>
      <c r="C1110" t="s">
        <v>37</v>
      </c>
      <c r="D1110" t="s">
        <v>48</v>
      </c>
      <c r="E1110">
        <v>14</v>
      </c>
      <c r="F1110" t="str">
        <f t="shared" si="17"/>
        <v>Aggregate1-in-10August Typical Event Day30% Cycling14</v>
      </c>
      <c r="G1110">
        <v>14.0425</v>
      </c>
      <c r="H1110">
        <v>14.943020000000001</v>
      </c>
      <c r="I1110">
        <v>85.562700000000007</v>
      </c>
      <c r="J1110">
        <v>-1.4372510000000001</v>
      </c>
      <c r="K1110">
        <v>-5.6078200000000002E-2</v>
      </c>
      <c r="L1110">
        <v>0.90051789999999998</v>
      </c>
      <c r="M1110">
        <v>1.8571139999999999</v>
      </c>
      <c r="N1110">
        <v>3.2382870000000001</v>
      </c>
      <c r="O1110">
        <v>1337</v>
      </c>
      <c r="P1110" t="s">
        <v>59</v>
      </c>
      <c r="Q1110" t="s">
        <v>60</v>
      </c>
    </row>
    <row r="1111" spans="1:17" x14ac:dyDescent="0.25">
      <c r="A1111" t="s">
        <v>30</v>
      </c>
      <c r="B1111" t="s">
        <v>38</v>
      </c>
      <c r="C1111" t="s">
        <v>37</v>
      </c>
      <c r="D1111" t="s">
        <v>31</v>
      </c>
      <c r="E1111">
        <v>14</v>
      </c>
      <c r="F1111" t="str">
        <f t="shared" si="17"/>
        <v>Average Per Ton1-in-10August Typical Event Day50% Cycling14</v>
      </c>
      <c r="G1111">
        <v>0.94601659999999999</v>
      </c>
      <c r="H1111">
        <v>1.0297559999999999</v>
      </c>
      <c r="I1111">
        <v>84.412099999999995</v>
      </c>
      <c r="J1111">
        <v>-0.14375550000000001</v>
      </c>
      <c r="K1111">
        <v>-9.3497000000000007E-3</v>
      </c>
      <c r="L1111">
        <v>8.3739300000000003E-2</v>
      </c>
      <c r="M1111">
        <v>0.17682829999999999</v>
      </c>
      <c r="N1111">
        <v>0.31123410000000001</v>
      </c>
      <c r="O1111">
        <v>3452</v>
      </c>
      <c r="P1111" t="s">
        <v>59</v>
      </c>
      <c r="Q1111" t="s">
        <v>60</v>
      </c>
    </row>
    <row r="1112" spans="1:17" x14ac:dyDescent="0.25">
      <c r="A1112" t="s">
        <v>28</v>
      </c>
      <c r="B1112" t="s">
        <v>38</v>
      </c>
      <c r="C1112" t="s">
        <v>37</v>
      </c>
      <c r="D1112" t="s">
        <v>31</v>
      </c>
      <c r="E1112">
        <v>14</v>
      </c>
      <c r="F1112" t="str">
        <f t="shared" si="17"/>
        <v>Average Per Premise1-in-10August Typical Event Day50% Cycling14</v>
      </c>
      <c r="G1112">
        <v>8.1534200000000006</v>
      </c>
      <c r="H1112">
        <v>8.8751429999999996</v>
      </c>
      <c r="I1112">
        <v>84.412099999999995</v>
      </c>
      <c r="J1112">
        <v>-1.2389829999999999</v>
      </c>
      <c r="K1112">
        <v>-8.0582200000000007E-2</v>
      </c>
      <c r="L1112">
        <v>0.7217228</v>
      </c>
      <c r="M1112">
        <v>1.5240279999999999</v>
      </c>
      <c r="N1112">
        <v>2.682429</v>
      </c>
      <c r="O1112">
        <v>3452</v>
      </c>
      <c r="P1112" t="s">
        <v>59</v>
      </c>
      <c r="Q1112" t="s">
        <v>60</v>
      </c>
    </row>
    <row r="1113" spans="1:17" x14ac:dyDescent="0.25">
      <c r="A1113" t="s">
        <v>29</v>
      </c>
      <c r="B1113" t="s">
        <v>38</v>
      </c>
      <c r="C1113" t="s">
        <v>37</v>
      </c>
      <c r="D1113" t="s">
        <v>31</v>
      </c>
      <c r="E1113">
        <v>14</v>
      </c>
      <c r="F1113" t="str">
        <f t="shared" si="17"/>
        <v>Average Per Device1-in-10August Typical Event Day50% Cycling14</v>
      </c>
      <c r="G1113">
        <v>3.669092</v>
      </c>
      <c r="H1113">
        <v>3.9938720000000001</v>
      </c>
      <c r="I1113">
        <v>84.412099999999995</v>
      </c>
      <c r="J1113">
        <v>-0.55755049999999995</v>
      </c>
      <c r="K1113">
        <v>-3.6262500000000003E-2</v>
      </c>
      <c r="L1113">
        <v>0.32478000000000001</v>
      </c>
      <c r="M1113">
        <v>0.68582240000000005</v>
      </c>
      <c r="N1113">
        <v>1.2071099999999999</v>
      </c>
      <c r="O1113">
        <v>3452</v>
      </c>
      <c r="P1113" t="s">
        <v>59</v>
      </c>
      <c r="Q1113" t="s">
        <v>60</v>
      </c>
    </row>
    <row r="1114" spans="1:17" x14ac:dyDescent="0.25">
      <c r="A1114" t="s">
        <v>43</v>
      </c>
      <c r="B1114" t="s">
        <v>38</v>
      </c>
      <c r="C1114" t="s">
        <v>37</v>
      </c>
      <c r="D1114" t="s">
        <v>31</v>
      </c>
      <c r="E1114">
        <v>14</v>
      </c>
      <c r="F1114" t="str">
        <f t="shared" si="17"/>
        <v>Aggregate1-in-10August Typical Event Day50% Cycling14</v>
      </c>
      <c r="G1114">
        <v>28.145600000000002</v>
      </c>
      <c r="H1114">
        <v>30.636990000000001</v>
      </c>
      <c r="I1114">
        <v>84.412099999999995</v>
      </c>
      <c r="J1114">
        <v>-4.2769700000000004</v>
      </c>
      <c r="K1114">
        <v>-0.27816980000000002</v>
      </c>
      <c r="L1114">
        <v>2.491387</v>
      </c>
      <c r="M1114">
        <v>5.2609440000000003</v>
      </c>
      <c r="N1114">
        <v>9.2597450000000006</v>
      </c>
      <c r="O1114">
        <v>3452</v>
      </c>
      <c r="P1114" t="s">
        <v>59</v>
      </c>
      <c r="Q1114" t="s">
        <v>60</v>
      </c>
    </row>
    <row r="1115" spans="1:17" x14ac:dyDescent="0.25">
      <c r="A1115" t="s">
        <v>30</v>
      </c>
      <c r="B1115" t="s">
        <v>38</v>
      </c>
      <c r="C1115" t="s">
        <v>37</v>
      </c>
      <c r="D1115" t="s">
        <v>26</v>
      </c>
      <c r="E1115">
        <v>14</v>
      </c>
      <c r="F1115" t="str">
        <f t="shared" si="17"/>
        <v>Average Per Ton1-in-10August Typical Event DayAll14</v>
      </c>
      <c r="G1115">
        <v>0.95828400000000002</v>
      </c>
      <c r="H1115">
        <v>1.036368</v>
      </c>
      <c r="I1115">
        <v>84.733400000000003</v>
      </c>
      <c r="J1115">
        <v>-0.131908</v>
      </c>
      <c r="K1115">
        <v>-7.8429999999999993E-3</v>
      </c>
      <c r="L1115">
        <v>7.8084000000000001E-2</v>
      </c>
      <c r="M1115">
        <v>0.16401099999999999</v>
      </c>
      <c r="N1115">
        <v>0.288076</v>
      </c>
      <c r="O1115">
        <v>4789</v>
      </c>
      <c r="P1115" t="s">
        <v>59</v>
      </c>
      <c r="Q1115" t="s">
        <v>60</v>
      </c>
    </row>
    <row r="1116" spans="1:17" x14ac:dyDescent="0.25">
      <c r="A1116" t="s">
        <v>28</v>
      </c>
      <c r="B1116" t="s">
        <v>38</v>
      </c>
      <c r="C1116" t="s">
        <v>37</v>
      </c>
      <c r="D1116" t="s">
        <v>26</v>
      </c>
      <c r="E1116">
        <v>14</v>
      </c>
      <c r="F1116" t="str">
        <f t="shared" si="17"/>
        <v>Average Per Premise1-in-10August Typical Event DayAll14</v>
      </c>
      <c r="G1116">
        <v>8.7917799999999993</v>
      </c>
      <c r="H1116">
        <v>9.5081620000000004</v>
      </c>
      <c r="I1116">
        <v>84.733400000000003</v>
      </c>
      <c r="J1116">
        <v>-1.210191</v>
      </c>
      <c r="K1116">
        <v>-7.1956099999999995E-2</v>
      </c>
      <c r="L1116">
        <v>0.71638179999999996</v>
      </c>
      <c r="M1116">
        <v>1.5047200000000001</v>
      </c>
      <c r="N1116">
        <v>2.642954</v>
      </c>
      <c r="O1116">
        <v>4789</v>
      </c>
      <c r="P1116" t="s">
        <v>59</v>
      </c>
      <c r="Q1116" t="s">
        <v>60</v>
      </c>
    </row>
    <row r="1117" spans="1:17" x14ac:dyDescent="0.25">
      <c r="A1117" t="s">
        <v>29</v>
      </c>
      <c r="B1117" t="s">
        <v>38</v>
      </c>
      <c r="C1117" t="s">
        <v>37</v>
      </c>
      <c r="D1117" t="s">
        <v>26</v>
      </c>
      <c r="E1117">
        <v>14</v>
      </c>
      <c r="F1117" t="str">
        <f t="shared" si="17"/>
        <v>Average Per Device1-in-10August Typical Event DayAll14</v>
      </c>
      <c r="G1117">
        <v>3.718763</v>
      </c>
      <c r="H1117">
        <v>4.0217799999999997</v>
      </c>
      <c r="I1117">
        <v>84.733400000000003</v>
      </c>
      <c r="J1117">
        <v>-0.51188869999999997</v>
      </c>
      <c r="K1117">
        <v>-3.0436100000000001E-2</v>
      </c>
      <c r="L1117">
        <v>0.30301650000000002</v>
      </c>
      <c r="M1117">
        <v>0.63646899999999995</v>
      </c>
      <c r="N1117">
        <v>1.1179220000000001</v>
      </c>
      <c r="O1117">
        <v>4789</v>
      </c>
      <c r="P1117" t="s">
        <v>59</v>
      </c>
      <c r="Q1117" t="s">
        <v>60</v>
      </c>
    </row>
    <row r="1118" spans="1:17" x14ac:dyDescent="0.25">
      <c r="A1118" t="s">
        <v>43</v>
      </c>
      <c r="B1118" t="s">
        <v>38</v>
      </c>
      <c r="C1118" t="s">
        <v>37</v>
      </c>
      <c r="D1118" t="s">
        <v>26</v>
      </c>
      <c r="E1118">
        <v>14</v>
      </c>
      <c r="F1118" t="str">
        <f t="shared" si="17"/>
        <v>Aggregate1-in-10August Typical Event DayAll14</v>
      </c>
      <c r="G1118">
        <v>42.103839999999998</v>
      </c>
      <c r="H1118">
        <v>45.534590000000001</v>
      </c>
      <c r="I1118">
        <v>84.733400000000003</v>
      </c>
      <c r="J1118">
        <v>-5.7956029999999998</v>
      </c>
      <c r="K1118">
        <v>-0.3445976</v>
      </c>
      <c r="L1118">
        <v>3.430752</v>
      </c>
      <c r="M1118">
        <v>7.2061029999999997</v>
      </c>
      <c r="N1118">
        <v>12.657109999999999</v>
      </c>
      <c r="O1118">
        <v>4789</v>
      </c>
      <c r="P1118" t="s">
        <v>59</v>
      </c>
      <c r="Q1118" t="s">
        <v>60</v>
      </c>
    </row>
    <row r="1119" spans="1:17" x14ac:dyDescent="0.25">
      <c r="A1119" t="s">
        <v>30</v>
      </c>
      <c r="B1119" t="s">
        <v>38</v>
      </c>
      <c r="C1119" t="s">
        <v>50</v>
      </c>
      <c r="D1119" t="s">
        <v>48</v>
      </c>
      <c r="E1119">
        <v>14</v>
      </c>
      <c r="F1119" t="str">
        <f t="shared" si="17"/>
        <v>Average Per Ton1-in-10July Monthly System Peak Day30% Cycling14</v>
      </c>
      <c r="G1119">
        <v>0.91144130000000001</v>
      </c>
      <c r="H1119">
        <v>0.97046399999999999</v>
      </c>
      <c r="I1119">
        <v>81.338800000000006</v>
      </c>
      <c r="J1119">
        <v>-0.1134324</v>
      </c>
      <c r="K1119">
        <v>-1.15446E-2</v>
      </c>
      <c r="L1119">
        <v>5.9022699999999997E-2</v>
      </c>
      <c r="M1119">
        <v>0.12958990000000001</v>
      </c>
      <c r="N1119">
        <v>0.23147780000000001</v>
      </c>
      <c r="O1119">
        <v>1337</v>
      </c>
      <c r="P1119" t="s">
        <v>59</v>
      </c>
      <c r="Q1119" t="s">
        <v>60</v>
      </c>
    </row>
    <row r="1120" spans="1:17" x14ac:dyDescent="0.25">
      <c r="A1120" t="s">
        <v>28</v>
      </c>
      <c r="B1120" t="s">
        <v>38</v>
      </c>
      <c r="C1120" t="s">
        <v>50</v>
      </c>
      <c r="D1120" t="s">
        <v>48</v>
      </c>
      <c r="E1120">
        <v>14</v>
      </c>
      <c r="F1120" t="str">
        <f t="shared" si="17"/>
        <v>Average Per Premise1-in-10July Monthly System Peak Day30% Cycling14</v>
      </c>
      <c r="G1120">
        <v>9.6700040000000005</v>
      </c>
      <c r="H1120">
        <v>10.29621</v>
      </c>
      <c r="I1120">
        <v>81.338800000000006</v>
      </c>
      <c r="J1120">
        <v>-1.20347</v>
      </c>
      <c r="K1120">
        <v>-0.12248290000000001</v>
      </c>
      <c r="L1120">
        <v>0.62620540000000002</v>
      </c>
      <c r="M1120">
        <v>1.3748940000000001</v>
      </c>
      <c r="N1120">
        <v>2.4558810000000002</v>
      </c>
      <c r="O1120">
        <v>1337</v>
      </c>
      <c r="P1120" t="s">
        <v>59</v>
      </c>
      <c r="Q1120" t="s">
        <v>60</v>
      </c>
    </row>
    <row r="1121" spans="1:17" x14ac:dyDescent="0.25">
      <c r="A1121" t="s">
        <v>29</v>
      </c>
      <c r="B1121" t="s">
        <v>38</v>
      </c>
      <c r="C1121" t="s">
        <v>50</v>
      </c>
      <c r="D1121" t="s">
        <v>48</v>
      </c>
      <c r="E1121">
        <v>14</v>
      </c>
      <c r="F1121" t="str">
        <f t="shared" si="17"/>
        <v>Average Per Device1-in-10July Monthly System Peak Day30% Cycling14</v>
      </c>
      <c r="G1121">
        <v>3.541166</v>
      </c>
      <c r="H1121">
        <v>3.770483</v>
      </c>
      <c r="I1121">
        <v>81.338800000000006</v>
      </c>
      <c r="J1121">
        <v>-0.44071189999999999</v>
      </c>
      <c r="K1121">
        <v>-4.4853400000000002E-2</v>
      </c>
      <c r="L1121">
        <v>0.2293171</v>
      </c>
      <c r="M1121">
        <v>0.50348749999999998</v>
      </c>
      <c r="N1121">
        <v>0.89934610000000004</v>
      </c>
      <c r="O1121">
        <v>1337</v>
      </c>
      <c r="P1121" t="s">
        <v>59</v>
      </c>
      <c r="Q1121" t="s">
        <v>60</v>
      </c>
    </row>
    <row r="1122" spans="1:17" x14ac:dyDescent="0.25">
      <c r="A1122" t="s">
        <v>43</v>
      </c>
      <c r="B1122" t="s">
        <v>38</v>
      </c>
      <c r="C1122" t="s">
        <v>50</v>
      </c>
      <c r="D1122" t="s">
        <v>48</v>
      </c>
      <c r="E1122">
        <v>14</v>
      </c>
      <c r="F1122" t="str">
        <f t="shared" si="17"/>
        <v>Aggregate1-in-10July Monthly System Peak Day30% Cycling14</v>
      </c>
      <c r="G1122">
        <v>12.928800000000001</v>
      </c>
      <c r="H1122">
        <v>13.766030000000001</v>
      </c>
      <c r="I1122">
        <v>81.338800000000006</v>
      </c>
      <c r="J1122">
        <v>-1.6090390000000001</v>
      </c>
      <c r="K1122">
        <v>-0.16375960000000001</v>
      </c>
      <c r="L1122">
        <v>0.8372366</v>
      </c>
      <c r="M1122">
        <v>1.838233</v>
      </c>
      <c r="N1122">
        <v>3.2835130000000001</v>
      </c>
      <c r="O1122">
        <v>1337</v>
      </c>
      <c r="P1122" t="s">
        <v>59</v>
      </c>
      <c r="Q1122" t="s">
        <v>60</v>
      </c>
    </row>
    <row r="1123" spans="1:17" x14ac:dyDescent="0.25">
      <c r="A1123" t="s">
        <v>30</v>
      </c>
      <c r="B1123" t="s">
        <v>38</v>
      </c>
      <c r="C1123" t="s">
        <v>50</v>
      </c>
      <c r="D1123" t="s">
        <v>31</v>
      </c>
      <c r="E1123">
        <v>14</v>
      </c>
      <c r="F1123" t="str">
        <f t="shared" si="17"/>
        <v>Average Per Ton1-in-10July Monthly System Peak Day50% Cycling14</v>
      </c>
      <c r="G1123">
        <v>0.9255736</v>
      </c>
      <c r="H1123">
        <v>0.99636009999999997</v>
      </c>
      <c r="I1123">
        <v>80.463999999999999</v>
      </c>
      <c r="J1123">
        <v>-0.16342760000000001</v>
      </c>
      <c r="K1123">
        <v>-2.5052000000000001E-2</v>
      </c>
      <c r="L1123">
        <v>7.0786500000000002E-2</v>
      </c>
      <c r="M1123">
        <v>0.16662489999999999</v>
      </c>
      <c r="N1123">
        <v>0.30500050000000001</v>
      </c>
      <c r="O1123">
        <v>3452</v>
      </c>
      <c r="P1123" t="s">
        <v>59</v>
      </c>
      <c r="Q1123" t="s">
        <v>60</v>
      </c>
    </row>
    <row r="1124" spans="1:17" x14ac:dyDescent="0.25">
      <c r="A1124" t="s">
        <v>28</v>
      </c>
      <c r="B1124" t="s">
        <v>38</v>
      </c>
      <c r="C1124" t="s">
        <v>50</v>
      </c>
      <c r="D1124" t="s">
        <v>31</v>
      </c>
      <c r="E1124">
        <v>14</v>
      </c>
      <c r="F1124" t="str">
        <f t="shared" si="17"/>
        <v>Average Per Premise1-in-10July Monthly System Peak Day50% Cycling14</v>
      </c>
      <c r="G1124">
        <v>7.9772280000000002</v>
      </c>
      <c r="H1124">
        <v>8.5873150000000003</v>
      </c>
      <c r="I1124">
        <v>80.463999999999999</v>
      </c>
      <c r="J1124">
        <v>-1.408531</v>
      </c>
      <c r="K1124">
        <v>-0.21591550000000001</v>
      </c>
      <c r="L1124">
        <v>0.61008620000000002</v>
      </c>
      <c r="M1124">
        <v>1.436088</v>
      </c>
      <c r="N1124">
        <v>2.6287029999999998</v>
      </c>
      <c r="O1124">
        <v>3452</v>
      </c>
      <c r="P1124" t="s">
        <v>59</v>
      </c>
      <c r="Q1124" t="s">
        <v>60</v>
      </c>
    </row>
    <row r="1125" spans="1:17" x14ac:dyDescent="0.25">
      <c r="A1125" t="s">
        <v>29</v>
      </c>
      <c r="B1125" t="s">
        <v>38</v>
      </c>
      <c r="C1125" t="s">
        <v>50</v>
      </c>
      <c r="D1125" t="s">
        <v>31</v>
      </c>
      <c r="E1125">
        <v>14</v>
      </c>
      <c r="F1125" t="str">
        <f t="shared" si="17"/>
        <v>Average Per Device1-in-10July Monthly System Peak Day50% Cycling14</v>
      </c>
      <c r="G1125">
        <v>3.589804</v>
      </c>
      <c r="H1125">
        <v>3.864347</v>
      </c>
      <c r="I1125">
        <v>80.463999999999999</v>
      </c>
      <c r="J1125">
        <v>-0.63384799999999997</v>
      </c>
      <c r="K1125">
        <v>-9.7163399999999997E-2</v>
      </c>
      <c r="L1125">
        <v>0.27454279999999998</v>
      </c>
      <c r="M1125">
        <v>0.64624890000000001</v>
      </c>
      <c r="N1125">
        <v>1.182933</v>
      </c>
      <c r="O1125">
        <v>3452</v>
      </c>
      <c r="P1125" t="s">
        <v>59</v>
      </c>
      <c r="Q1125" t="s">
        <v>60</v>
      </c>
    </row>
    <row r="1126" spans="1:17" x14ac:dyDescent="0.25">
      <c r="A1126" t="s">
        <v>43</v>
      </c>
      <c r="B1126" t="s">
        <v>38</v>
      </c>
      <c r="C1126" t="s">
        <v>50</v>
      </c>
      <c r="D1126" t="s">
        <v>31</v>
      </c>
      <c r="E1126">
        <v>14</v>
      </c>
      <c r="F1126" t="str">
        <f t="shared" si="17"/>
        <v>Aggregate1-in-10July Monthly System Peak Day50% Cycling14</v>
      </c>
      <c r="G1126">
        <v>27.537389999999998</v>
      </c>
      <c r="H1126">
        <v>29.643409999999999</v>
      </c>
      <c r="I1126">
        <v>80.463999999999999</v>
      </c>
      <c r="J1126">
        <v>-4.8622480000000001</v>
      </c>
      <c r="K1126">
        <v>-0.74534009999999995</v>
      </c>
      <c r="L1126">
        <v>2.1060180000000002</v>
      </c>
      <c r="M1126">
        <v>4.957376</v>
      </c>
      <c r="N1126">
        <v>9.0742829999999994</v>
      </c>
      <c r="O1126">
        <v>3452</v>
      </c>
      <c r="P1126" t="s">
        <v>59</v>
      </c>
      <c r="Q1126" t="s">
        <v>60</v>
      </c>
    </row>
    <row r="1127" spans="1:17" x14ac:dyDescent="0.25">
      <c r="A1127" t="s">
        <v>30</v>
      </c>
      <c r="B1127" t="s">
        <v>38</v>
      </c>
      <c r="C1127" t="s">
        <v>50</v>
      </c>
      <c r="D1127" t="s">
        <v>26</v>
      </c>
      <c r="E1127">
        <v>14</v>
      </c>
      <c r="F1127" t="str">
        <f t="shared" si="17"/>
        <v>Average Per Ton1-in-10July Monthly System Peak DayAll14</v>
      </c>
      <c r="G1127">
        <v>0.92162790000000006</v>
      </c>
      <c r="H1127">
        <v>0.98912990000000001</v>
      </c>
      <c r="I1127">
        <v>80.708200000000005</v>
      </c>
      <c r="J1127">
        <v>-0.14946889999999999</v>
      </c>
      <c r="K1127">
        <v>-2.12807E-2</v>
      </c>
      <c r="L1127">
        <v>6.7502000000000006E-2</v>
      </c>
      <c r="M1127">
        <v>0.1562848</v>
      </c>
      <c r="N1127">
        <v>0.28447289999999997</v>
      </c>
      <c r="O1127">
        <v>4789</v>
      </c>
      <c r="P1127" t="s">
        <v>59</v>
      </c>
      <c r="Q1127" t="s">
        <v>60</v>
      </c>
    </row>
    <row r="1128" spans="1:17" x14ac:dyDescent="0.25">
      <c r="A1128" t="s">
        <v>28</v>
      </c>
      <c r="B1128" t="s">
        <v>38</v>
      </c>
      <c r="C1128" t="s">
        <v>50</v>
      </c>
      <c r="D1128" t="s">
        <v>26</v>
      </c>
      <c r="E1128">
        <v>14</v>
      </c>
      <c r="F1128" t="str">
        <f t="shared" si="17"/>
        <v>Average Per Premise1-in-10July Monthly System Peak DayAll14</v>
      </c>
      <c r="G1128">
        <v>8.4554790000000004</v>
      </c>
      <c r="H1128">
        <v>9.0747769999999992</v>
      </c>
      <c r="I1128">
        <v>80.708200000000005</v>
      </c>
      <c r="J1128">
        <v>-1.3713029999999999</v>
      </c>
      <c r="K1128">
        <v>-0.1952402</v>
      </c>
      <c r="L1128">
        <v>0.61929749999999995</v>
      </c>
      <c r="M1128">
        <v>1.433835</v>
      </c>
      <c r="N1128">
        <v>2.6098979999999998</v>
      </c>
      <c r="O1128">
        <v>4789</v>
      </c>
      <c r="P1128" t="s">
        <v>59</v>
      </c>
      <c r="Q1128" t="s">
        <v>60</v>
      </c>
    </row>
    <row r="1129" spans="1:17" x14ac:dyDescent="0.25">
      <c r="A1129" t="s">
        <v>29</v>
      </c>
      <c r="B1129" t="s">
        <v>38</v>
      </c>
      <c r="C1129" t="s">
        <v>50</v>
      </c>
      <c r="D1129" t="s">
        <v>26</v>
      </c>
      <c r="E1129">
        <v>14</v>
      </c>
      <c r="F1129" t="str">
        <f t="shared" si="17"/>
        <v>Average Per Device1-in-10July Monthly System Peak DayAll14</v>
      </c>
      <c r="G1129">
        <v>3.576514</v>
      </c>
      <c r="H1129">
        <v>3.8384649999999998</v>
      </c>
      <c r="I1129">
        <v>80.708200000000005</v>
      </c>
      <c r="J1129">
        <v>-0.58003629999999995</v>
      </c>
      <c r="K1129">
        <v>-8.2583000000000004E-2</v>
      </c>
      <c r="L1129">
        <v>0.26195160000000001</v>
      </c>
      <c r="M1129">
        <v>0.60648619999999998</v>
      </c>
      <c r="N1129">
        <v>1.103939</v>
      </c>
      <c r="O1129">
        <v>4789</v>
      </c>
      <c r="P1129" t="s">
        <v>59</v>
      </c>
      <c r="Q1129" t="s">
        <v>60</v>
      </c>
    </row>
    <row r="1130" spans="1:17" x14ac:dyDescent="0.25">
      <c r="A1130" t="s">
        <v>43</v>
      </c>
      <c r="B1130" t="s">
        <v>38</v>
      </c>
      <c r="C1130" t="s">
        <v>50</v>
      </c>
      <c r="D1130" t="s">
        <v>26</v>
      </c>
      <c r="E1130">
        <v>14</v>
      </c>
      <c r="F1130" t="str">
        <f t="shared" si="17"/>
        <v>Aggregate1-in-10July Monthly System Peak DayAll14</v>
      </c>
      <c r="G1130">
        <v>40.493290000000002</v>
      </c>
      <c r="H1130">
        <v>43.459110000000003</v>
      </c>
      <c r="I1130">
        <v>80.708200000000005</v>
      </c>
      <c r="J1130">
        <v>-6.5671720000000002</v>
      </c>
      <c r="K1130">
        <v>-0.93500530000000004</v>
      </c>
      <c r="L1130">
        <v>2.9658159999999998</v>
      </c>
      <c r="M1130">
        <v>6.8666369999999999</v>
      </c>
      <c r="N1130">
        <v>12.498799999999999</v>
      </c>
      <c r="O1130">
        <v>4789</v>
      </c>
      <c r="P1130" t="s">
        <v>59</v>
      </c>
      <c r="Q1130" t="s">
        <v>60</v>
      </c>
    </row>
    <row r="1131" spans="1:17" x14ac:dyDescent="0.25">
      <c r="A1131" t="s">
        <v>30</v>
      </c>
      <c r="B1131" t="s">
        <v>38</v>
      </c>
      <c r="C1131" t="s">
        <v>51</v>
      </c>
      <c r="D1131" t="s">
        <v>48</v>
      </c>
      <c r="E1131">
        <v>14</v>
      </c>
      <c r="F1131" t="str">
        <f t="shared" si="17"/>
        <v>Average Per Ton1-in-10June Monthly System Peak Day30% Cycling14</v>
      </c>
      <c r="G1131">
        <v>0.8899186</v>
      </c>
      <c r="H1131">
        <v>0.94771839999999996</v>
      </c>
      <c r="I1131">
        <v>84.039699999999996</v>
      </c>
      <c r="J1131">
        <v>-0.1175551</v>
      </c>
      <c r="K1131">
        <v>-1.3953999999999999E-2</v>
      </c>
      <c r="L1131">
        <v>5.7799700000000002E-2</v>
      </c>
      <c r="M1131">
        <v>0.12955349999999999</v>
      </c>
      <c r="N1131">
        <v>0.23315459999999999</v>
      </c>
      <c r="O1131">
        <v>1337</v>
      </c>
      <c r="P1131" t="s">
        <v>59</v>
      </c>
      <c r="Q1131" t="s">
        <v>60</v>
      </c>
    </row>
    <row r="1132" spans="1:17" x14ac:dyDescent="0.25">
      <c r="A1132" t="s">
        <v>28</v>
      </c>
      <c r="B1132" t="s">
        <v>38</v>
      </c>
      <c r="C1132" t="s">
        <v>51</v>
      </c>
      <c r="D1132" t="s">
        <v>48</v>
      </c>
      <c r="E1132">
        <v>14</v>
      </c>
      <c r="F1132" t="str">
        <f t="shared" si="17"/>
        <v>Average Per Premise1-in-10June Monthly System Peak Day30% Cycling14</v>
      </c>
      <c r="G1132">
        <v>9.4416580000000003</v>
      </c>
      <c r="H1132">
        <v>10.05489</v>
      </c>
      <c r="I1132">
        <v>84.039699999999996</v>
      </c>
      <c r="J1132">
        <v>-1.2472099999999999</v>
      </c>
      <c r="K1132">
        <v>-0.14804639999999999</v>
      </c>
      <c r="L1132">
        <v>0.61323070000000002</v>
      </c>
      <c r="M1132">
        <v>1.3745080000000001</v>
      </c>
      <c r="N1132">
        <v>2.473671</v>
      </c>
      <c r="O1132">
        <v>1337</v>
      </c>
      <c r="P1132" t="s">
        <v>59</v>
      </c>
      <c r="Q1132" t="s">
        <v>60</v>
      </c>
    </row>
    <row r="1133" spans="1:17" x14ac:dyDescent="0.25">
      <c r="A1133" t="s">
        <v>29</v>
      </c>
      <c r="B1133" t="s">
        <v>38</v>
      </c>
      <c r="C1133" t="s">
        <v>51</v>
      </c>
      <c r="D1133" t="s">
        <v>48</v>
      </c>
      <c r="E1133">
        <v>14</v>
      </c>
      <c r="F1133" t="str">
        <f t="shared" si="17"/>
        <v>Average Per Device1-in-10June Monthly System Peak Day30% Cycling14</v>
      </c>
      <c r="G1133">
        <v>3.4575450000000001</v>
      </c>
      <c r="H1133">
        <v>3.6821100000000002</v>
      </c>
      <c r="I1133">
        <v>84.039699999999996</v>
      </c>
      <c r="J1133">
        <v>-0.45672950000000001</v>
      </c>
      <c r="K1133">
        <v>-5.42148E-2</v>
      </c>
      <c r="L1133">
        <v>0.22456570000000001</v>
      </c>
      <c r="M1133">
        <v>0.50334619999999997</v>
      </c>
      <c r="N1133">
        <v>0.90586089999999997</v>
      </c>
      <c r="O1133">
        <v>1337</v>
      </c>
      <c r="P1133" t="s">
        <v>59</v>
      </c>
      <c r="Q1133" t="s">
        <v>60</v>
      </c>
    </row>
    <row r="1134" spans="1:17" x14ac:dyDescent="0.25">
      <c r="A1134" t="s">
        <v>43</v>
      </c>
      <c r="B1134" t="s">
        <v>38</v>
      </c>
      <c r="C1134" t="s">
        <v>51</v>
      </c>
      <c r="D1134" t="s">
        <v>48</v>
      </c>
      <c r="E1134">
        <v>14</v>
      </c>
      <c r="F1134" t="str">
        <f t="shared" si="17"/>
        <v>Aggregate1-in-10June Monthly System Peak Day30% Cycling14</v>
      </c>
      <c r="G1134">
        <v>12.6235</v>
      </c>
      <c r="H1134">
        <v>13.443390000000001</v>
      </c>
      <c r="I1134">
        <v>84.039699999999996</v>
      </c>
      <c r="J1134">
        <v>-1.667519</v>
      </c>
      <c r="K1134">
        <v>-0.19793810000000001</v>
      </c>
      <c r="L1134">
        <v>0.81988939999999999</v>
      </c>
      <c r="M1134">
        <v>1.837717</v>
      </c>
      <c r="N1134">
        <v>3.3072979999999998</v>
      </c>
      <c r="O1134">
        <v>1337</v>
      </c>
      <c r="P1134" t="s">
        <v>59</v>
      </c>
      <c r="Q1134" t="s">
        <v>60</v>
      </c>
    </row>
    <row r="1135" spans="1:17" x14ac:dyDescent="0.25">
      <c r="A1135" t="s">
        <v>30</v>
      </c>
      <c r="B1135" t="s">
        <v>38</v>
      </c>
      <c r="C1135" t="s">
        <v>51</v>
      </c>
      <c r="D1135" t="s">
        <v>31</v>
      </c>
      <c r="E1135">
        <v>14</v>
      </c>
      <c r="F1135" t="str">
        <f t="shared" si="17"/>
        <v>Average Per Ton1-in-10June Monthly System Peak Day50% Cycling14</v>
      </c>
      <c r="G1135">
        <v>0.9198942</v>
      </c>
      <c r="H1135">
        <v>0.98708209999999996</v>
      </c>
      <c r="I1135">
        <v>83.066599999999994</v>
      </c>
      <c r="J1135">
        <v>-0.1700074</v>
      </c>
      <c r="K1135">
        <v>-2.9870500000000001E-2</v>
      </c>
      <c r="L1135">
        <v>6.7187899999999995E-2</v>
      </c>
      <c r="M1135">
        <v>0.16424630000000001</v>
      </c>
      <c r="N1135">
        <v>0.30438320000000002</v>
      </c>
      <c r="O1135">
        <v>3452</v>
      </c>
      <c r="P1135" t="s">
        <v>59</v>
      </c>
      <c r="Q1135" t="s">
        <v>60</v>
      </c>
    </row>
    <row r="1136" spans="1:17" x14ac:dyDescent="0.25">
      <c r="A1136" t="s">
        <v>28</v>
      </c>
      <c r="B1136" t="s">
        <v>38</v>
      </c>
      <c r="C1136" t="s">
        <v>51</v>
      </c>
      <c r="D1136" t="s">
        <v>31</v>
      </c>
      <c r="E1136">
        <v>14</v>
      </c>
      <c r="F1136" t="str">
        <f t="shared" si="17"/>
        <v>Average Per Premise1-in-10June Monthly System Peak Day50% Cycling14</v>
      </c>
      <c r="G1136">
        <v>7.9282789999999999</v>
      </c>
      <c r="H1136">
        <v>8.5073500000000006</v>
      </c>
      <c r="I1136">
        <v>83.066599999999994</v>
      </c>
      <c r="J1136">
        <v>-1.4652400000000001</v>
      </c>
      <c r="K1136">
        <v>-0.25744430000000001</v>
      </c>
      <c r="L1136">
        <v>0.57907160000000002</v>
      </c>
      <c r="M1136">
        <v>1.4155869999999999</v>
      </c>
      <c r="N1136">
        <v>2.623383</v>
      </c>
      <c r="O1136">
        <v>3452</v>
      </c>
      <c r="P1136" t="s">
        <v>59</v>
      </c>
      <c r="Q1136" t="s">
        <v>60</v>
      </c>
    </row>
    <row r="1137" spans="1:17" x14ac:dyDescent="0.25">
      <c r="A1137" t="s">
        <v>29</v>
      </c>
      <c r="B1137" t="s">
        <v>38</v>
      </c>
      <c r="C1137" t="s">
        <v>51</v>
      </c>
      <c r="D1137" t="s">
        <v>31</v>
      </c>
      <c r="E1137">
        <v>14</v>
      </c>
      <c r="F1137" t="str">
        <f t="shared" si="17"/>
        <v>Average Per Device1-in-10June Monthly System Peak Day50% Cycling14</v>
      </c>
      <c r="G1137">
        <v>3.567777</v>
      </c>
      <c r="H1137">
        <v>3.828363</v>
      </c>
      <c r="I1137">
        <v>83.066599999999994</v>
      </c>
      <c r="J1137">
        <v>-0.6593677</v>
      </c>
      <c r="K1137">
        <v>-0.1158516</v>
      </c>
      <c r="L1137">
        <v>0.26058599999999998</v>
      </c>
      <c r="M1137">
        <v>0.63702349999999996</v>
      </c>
      <c r="N1137">
        <v>1.1805399999999999</v>
      </c>
      <c r="O1137">
        <v>3452</v>
      </c>
      <c r="P1137" t="s">
        <v>59</v>
      </c>
      <c r="Q1137" t="s">
        <v>60</v>
      </c>
    </row>
    <row r="1138" spans="1:17" x14ac:dyDescent="0.25">
      <c r="A1138" t="s">
        <v>43</v>
      </c>
      <c r="B1138" t="s">
        <v>38</v>
      </c>
      <c r="C1138" t="s">
        <v>51</v>
      </c>
      <c r="D1138" t="s">
        <v>31</v>
      </c>
      <c r="E1138">
        <v>14</v>
      </c>
      <c r="F1138" t="str">
        <f t="shared" si="17"/>
        <v>Aggregate1-in-10June Monthly System Peak Day50% Cycling14</v>
      </c>
      <c r="G1138">
        <v>27.36842</v>
      </c>
      <c r="H1138">
        <v>29.367370000000001</v>
      </c>
      <c r="I1138">
        <v>83.066599999999994</v>
      </c>
      <c r="J1138">
        <v>-5.0580100000000003</v>
      </c>
      <c r="K1138">
        <v>-0.88869779999999998</v>
      </c>
      <c r="L1138">
        <v>1.998955</v>
      </c>
      <c r="M1138">
        <v>4.8866079999999998</v>
      </c>
      <c r="N1138">
        <v>9.0559200000000004</v>
      </c>
      <c r="O1138">
        <v>3452</v>
      </c>
      <c r="P1138" t="s">
        <v>59</v>
      </c>
      <c r="Q1138" t="s">
        <v>60</v>
      </c>
    </row>
    <row r="1139" spans="1:17" x14ac:dyDescent="0.25">
      <c r="A1139" t="s">
        <v>30</v>
      </c>
      <c r="B1139" t="s">
        <v>38</v>
      </c>
      <c r="C1139" t="s">
        <v>51</v>
      </c>
      <c r="D1139" t="s">
        <v>26</v>
      </c>
      <c r="E1139">
        <v>14</v>
      </c>
      <c r="F1139" t="str">
        <f t="shared" si="17"/>
        <v>Average Per Ton1-in-10June Monthly System Peak DayAll14</v>
      </c>
      <c r="G1139">
        <v>0.91152509999999998</v>
      </c>
      <c r="H1139">
        <v>0.97609179999999995</v>
      </c>
      <c r="I1139">
        <v>83.338300000000004</v>
      </c>
      <c r="J1139">
        <v>-0.15536269999999999</v>
      </c>
      <c r="K1139">
        <v>-2.5426600000000001E-2</v>
      </c>
      <c r="L1139">
        <v>6.4566700000000005E-2</v>
      </c>
      <c r="M1139">
        <v>0.15456010000000001</v>
      </c>
      <c r="N1139">
        <v>0.28449619999999998</v>
      </c>
      <c r="O1139">
        <v>4789</v>
      </c>
      <c r="P1139" t="s">
        <v>59</v>
      </c>
      <c r="Q1139" t="s">
        <v>60</v>
      </c>
    </row>
    <row r="1140" spans="1:17" x14ac:dyDescent="0.25">
      <c r="A1140" t="s">
        <v>28</v>
      </c>
      <c r="B1140" t="s">
        <v>38</v>
      </c>
      <c r="C1140" t="s">
        <v>51</v>
      </c>
      <c r="D1140" t="s">
        <v>26</v>
      </c>
      <c r="E1140">
        <v>14</v>
      </c>
      <c r="F1140" t="str">
        <f t="shared" si="17"/>
        <v>Average Per Premise1-in-10June Monthly System Peak DayAll14</v>
      </c>
      <c r="G1140">
        <v>8.3627909999999996</v>
      </c>
      <c r="H1140">
        <v>8.9551580000000008</v>
      </c>
      <c r="I1140">
        <v>83.338300000000004</v>
      </c>
      <c r="J1140">
        <v>-1.425376</v>
      </c>
      <c r="K1140">
        <v>-0.2332766</v>
      </c>
      <c r="L1140">
        <v>0.59236789999999995</v>
      </c>
      <c r="M1140">
        <v>1.4180120000000001</v>
      </c>
      <c r="N1140">
        <v>2.610112</v>
      </c>
      <c r="O1140">
        <v>4789</v>
      </c>
      <c r="P1140" t="s">
        <v>59</v>
      </c>
      <c r="Q1140" t="s">
        <v>60</v>
      </c>
    </row>
    <row r="1141" spans="1:17" x14ac:dyDescent="0.25">
      <c r="A1141" t="s">
        <v>29</v>
      </c>
      <c r="B1141" t="s">
        <v>38</v>
      </c>
      <c r="C1141" t="s">
        <v>51</v>
      </c>
      <c r="D1141" t="s">
        <v>26</v>
      </c>
      <c r="E1141">
        <v>14</v>
      </c>
      <c r="F1141" t="str">
        <f t="shared" si="17"/>
        <v>Average Per Device1-in-10June Monthly System Peak DayAll14</v>
      </c>
      <c r="G1141">
        <v>3.5373079999999999</v>
      </c>
      <c r="H1141">
        <v>3.7878690000000002</v>
      </c>
      <c r="I1141">
        <v>83.338300000000004</v>
      </c>
      <c r="J1141">
        <v>-0.60290809999999995</v>
      </c>
      <c r="K1141">
        <v>-9.8671800000000004E-2</v>
      </c>
      <c r="L1141">
        <v>0.25056079999999997</v>
      </c>
      <c r="M1141">
        <v>0.59979340000000003</v>
      </c>
      <c r="N1141">
        <v>1.1040300000000001</v>
      </c>
      <c r="O1141">
        <v>4789</v>
      </c>
      <c r="P1141" t="s">
        <v>59</v>
      </c>
      <c r="Q1141" t="s">
        <v>60</v>
      </c>
    </row>
    <row r="1142" spans="1:17" x14ac:dyDescent="0.25">
      <c r="A1142" t="s">
        <v>43</v>
      </c>
      <c r="B1142" t="s">
        <v>38</v>
      </c>
      <c r="C1142" t="s">
        <v>51</v>
      </c>
      <c r="D1142" t="s">
        <v>26</v>
      </c>
      <c r="E1142">
        <v>14</v>
      </c>
      <c r="F1142" t="str">
        <f t="shared" si="17"/>
        <v>Aggregate1-in-10June Monthly System Peak DayAll14</v>
      </c>
      <c r="G1142">
        <v>40.049399999999999</v>
      </c>
      <c r="H1142">
        <v>42.886249999999997</v>
      </c>
      <c r="I1142">
        <v>83.338300000000004</v>
      </c>
      <c r="J1142">
        <v>-6.8261260000000004</v>
      </c>
      <c r="K1142">
        <v>-1.117162</v>
      </c>
      <c r="L1142">
        <v>2.8368500000000001</v>
      </c>
      <c r="M1142">
        <v>6.7908609999999996</v>
      </c>
      <c r="N1142">
        <v>12.499829999999999</v>
      </c>
      <c r="O1142">
        <v>4789</v>
      </c>
      <c r="P1142" t="s">
        <v>59</v>
      </c>
      <c r="Q1142" t="s">
        <v>60</v>
      </c>
    </row>
    <row r="1143" spans="1:17" x14ac:dyDescent="0.25">
      <c r="A1143" t="s">
        <v>30</v>
      </c>
      <c r="B1143" t="s">
        <v>38</v>
      </c>
      <c r="C1143" t="s">
        <v>52</v>
      </c>
      <c r="D1143" t="s">
        <v>48</v>
      </c>
      <c r="E1143">
        <v>14</v>
      </c>
      <c r="F1143" t="str">
        <f t="shared" si="17"/>
        <v>Average Per Ton1-in-10May Monthly System Peak Day30% Cycling14</v>
      </c>
      <c r="G1143">
        <v>0.89053199999999999</v>
      </c>
      <c r="H1143">
        <v>0.94836659999999995</v>
      </c>
      <c r="I1143">
        <v>84.106800000000007</v>
      </c>
      <c r="J1143">
        <v>-0.1174332</v>
      </c>
      <c r="K1143">
        <v>-1.3883599999999999E-2</v>
      </c>
      <c r="L1143">
        <v>5.78346E-2</v>
      </c>
      <c r="M1143">
        <v>0.12955269999999999</v>
      </c>
      <c r="N1143">
        <v>0.23310239999999999</v>
      </c>
      <c r="O1143">
        <v>1337</v>
      </c>
      <c r="P1143" t="s">
        <v>59</v>
      </c>
      <c r="Q1143" t="s">
        <v>60</v>
      </c>
    </row>
    <row r="1144" spans="1:17" x14ac:dyDescent="0.25">
      <c r="A1144" t="s">
        <v>28</v>
      </c>
      <c r="B1144" t="s">
        <v>38</v>
      </c>
      <c r="C1144" t="s">
        <v>52</v>
      </c>
      <c r="D1144" t="s">
        <v>48</v>
      </c>
      <c r="E1144">
        <v>14</v>
      </c>
      <c r="F1144" t="str">
        <f t="shared" si="17"/>
        <v>Average Per Premise1-in-10May Monthly System Peak Day30% Cycling14</v>
      </c>
      <c r="G1144">
        <v>9.4481649999999995</v>
      </c>
      <c r="H1144">
        <v>10.061769999999999</v>
      </c>
      <c r="I1144">
        <v>84.106800000000007</v>
      </c>
      <c r="J1144">
        <v>-1.245916</v>
      </c>
      <c r="K1144">
        <v>-0.1472986</v>
      </c>
      <c r="L1144">
        <v>0.61360040000000005</v>
      </c>
      <c r="M1144">
        <v>1.3744989999999999</v>
      </c>
      <c r="N1144">
        <v>2.4731169999999998</v>
      </c>
      <c r="O1144">
        <v>1337</v>
      </c>
      <c r="P1144" t="s">
        <v>59</v>
      </c>
      <c r="Q1144" t="s">
        <v>60</v>
      </c>
    </row>
    <row r="1145" spans="1:17" x14ac:dyDescent="0.25">
      <c r="A1145" t="s">
        <v>29</v>
      </c>
      <c r="B1145" t="s">
        <v>38</v>
      </c>
      <c r="C1145" t="s">
        <v>52</v>
      </c>
      <c r="D1145" t="s">
        <v>48</v>
      </c>
      <c r="E1145">
        <v>14</v>
      </c>
      <c r="F1145" t="str">
        <f t="shared" si="17"/>
        <v>Average Per Device1-in-10May Monthly System Peak Day30% Cycling14</v>
      </c>
      <c r="G1145">
        <v>3.4599280000000001</v>
      </c>
      <c r="H1145">
        <v>3.6846290000000002</v>
      </c>
      <c r="I1145">
        <v>84.106800000000007</v>
      </c>
      <c r="J1145">
        <v>-0.45625569999999999</v>
      </c>
      <c r="K1145">
        <v>-5.39409E-2</v>
      </c>
      <c r="L1145">
        <v>0.22470109999999999</v>
      </c>
      <c r="M1145">
        <v>0.50334310000000004</v>
      </c>
      <c r="N1145">
        <v>0.90565790000000002</v>
      </c>
      <c r="O1145">
        <v>1337</v>
      </c>
      <c r="P1145" t="s">
        <v>59</v>
      </c>
      <c r="Q1145" t="s">
        <v>60</v>
      </c>
    </row>
    <row r="1146" spans="1:17" x14ac:dyDescent="0.25">
      <c r="A1146" t="s">
        <v>43</v>
      </c>
      <c r="B1146" t="s">
        <v>38</v>
      </c>
      <c r="C1146" t="s">
        <v>52</v>
      </c>
      <c r="D1146" t="s">
        <v>48</v>
      </c>
      <c r="E1146">
        <v>14</v>
      </c>
      <c r="F1146" t="str">
        <f t="shared" si="17"/>
        <v>Aggregate1-in-10May Monthly System Peak Day30% Cycling14</v>
      </c>
      <c r="G1146">
        <v>12.632199999999999</v>
      </c>
      <c r="H1146">
        <v>13.452579999999999</v>
      </c>
      <c r="I1146">
        <v>84.106800000000007</v>
      </c>
      <c r="J1146">
        <v>-1.6657900000000001</v>
      </c>
      <c r="K1146">
        <v>-0.19693820000000001</v>
      </c>
      <c r="L1146">
        <v>0.8203838</v>
      </c>
      <c r="M1146">
        <v>1.8377060000000001</v>
      </c>
      <c r="N1146">
        <v>3.3065570000000002</v>
      </c>
      <c r="O1146">
        <v>1337</v>
      </c>
      <c r="P1146" t="s">
        <v>59</v>
      </c>
      <c r="Q1146" t="s">
        <v>60</v>
      </c>
    </row>
    <row r="1147" spans="1:17" x14ac:dyDescent="0.25">
      <c r="A1147" t="s">
        <v>30</v>
      </c>
      <c r="B1147" t="s">
        <v>38</v>
      </c>
      <c r="C1147" t="s">
        <v>52</v>
      </c>
      <c r="D1147" t="s">
        <v>31</v>
      </c>
      <c r="E1147">
        <v>14</v>
      </c>
      <c r="F1147" t="str">
        <f t="shared" si="17"/>
        <v>Average Per Ton1-in-10May Monthly System Peak Day50% Cycling14</v>
      </c>
      <c r="G1147">
        <v>0.91937740000000001</v>
      </c>
      <c r="H1147">
        <v>0.98623780000000005</v>
      </c>
      <c r="I1147">
        <v>83.073599999999999</v>
      </c>
      <c r="J1147">
        <v>-0.170629</v>
      </c>
      <c r="K1147">
        <v>-3.0318299999999999E-2</v>
      </c>
      <c r="L1147">
        <v>6.68604E-2</v>
      </c>
      <c r="M1147">
        <v>0.1640392</v>
      </c>
      <c r="N1147">
        <v>0.30435000000000001</v>
      </c>
      <c r="O1147">
        <v>3452</v>
      </c>
      <c r="P1147" t="s">
        <v>59</v>
      </c>
      <c r="Q1147" t="s">
        <v>60</v>
      </c>
    </row>
    <row r="1148" spans="1:17" x14ac:dyDescent="0.25">
      <c r="A1148" t="s">
        <v>28</v>
      </c>
      <c r="B1148" t="s">
        <v>38</v>
      </c>
      <c r="C1148" t="s">
        <v>52</v>
      </c>
      <c r="D1148" t="s">
        <v>31</v>
      </c>
      <c r="E1148">
        <v>14</v>
      </c>
      <c r="F1148" t="str">
        <f t="shared" si="17"/>
        <v>Average Per Premise1-in-10May Monthly System Peak Day50% Cycling14</v>
      </c>
      <c r="G1148">
        <v>7.9238249999999999</v>
      </c>
      <c r="H1148">
        <v>8.5000739999999997</v>
      </c>
      <c r="I1148">
        <v>83.073599999999999</v>
      </c>
      <c r="J1148">
        <v>-1.4705980000000001</v>
      </c>
      <c r="K1148">
        <v>-0.26130409999999998</v>
      </c>
      <c r="L1148">
        <v>0.57624909999999996</v>
      </c>
      <c r="M1148">
        <v>1.413802</v>
      </c>
      <c r="N1148">
        <v>2.623097</v>
      </c>
      <c r="O1148">
        <v>3452</v>
      </c>
      <c r="P1148" t="s">
        <v>59</v>
      </c>
      <c r="Q1148" t="s">
        <v>60</v>
      </c>
    </row>
    <row r="1149" spans="1:17" x14ac:dyDescent="0.25">
      <c r="A1149" t="s">
        <v>29</v>
      </c>
      <c r="B1149" t="s">
        <v>38</v>
      </c>
      <c r="C1149" t="s">
        <v>52</v>
      </c>
      <c r="D1149" t="s">
        <v>31</v>
      </c>
      <c r="E1149">
        <v>14</v>
      </c>
      <c r="F1149" t="str">
        <f t="shared" si="17"/>
        <v>Average Per Device1-in-10May Monthly System Peak Day50% Cycling14</v>
      </c>
      <c r="G1149">
        <v>3.5657730000000001</v>
      </c>
      <c r="H1149">
        <v>3.825088</v>
      </c>
      <c r="I1149">
        <v>83.073599999999999</v>
      </c>
      <c r="J1149">
        <v>-0.66177870000000005</v>
      </c>
      <c r="K1149">
        <v>-0.1175885</v>
      </c>
      <c r="L1149">
        <v>0.25931589999999999</v>
      </c>
      <c r="M1149">
        <v>0.63622020000000001</v>
      </c>
      <c r="N1149">
        <v>1.18041</v>
      </c>
      <c r="O1149">
        <v>3452</v>
      </c>
      <c r="P1149" t="s">
        <v>59</v>
      </c>
      <c r="Q1149" t="s">
        <v>60</v>
      </c>
    </row>
    <row r="1150" spans="1:17" x14ac:dyDescent="0.25">
      <c r="A1150" t="s">
        <v>43</v>
      </c>
      <c r="B1150" t="s">
        <v>38</v>
      </c>
      <c r="C1150" t="s">
        <v>52</v>
      </c>
      <c r="D1150" t="s">
        <v>31</v>
      </c>
      <c r="E1150">
        <v>14</v>
      </c>
      <c r="F1150" t="str">
        <f t="shared" si="17"/>
        <v>Aggregate1-in-10May Monthly System Peak Day50% Cycling14</v>
      </c>
      <c r="G1150">
        <v>27.35304</v>
      </c>
      <c r="H1150">
        <v>29.34225</v>
      </c>
      <c r="I1150">
        <v>83.073599999999999</v>
      </c>
      <c r="J1150">
        <v>-5.0765039999999999</v>
      </c>
      <c r="K1150">
        <v>-0.90202179999999998</v>
      </c>
      <c r="L1150">
        <v>1.989212</v>
      </c>
      <c r="M1150">
        <v>4.8804460000000001</v>
      </c>
      <c r="N1150">
        <v>9.0549289999999996</v>
      </c>
      <c r="O1150">
        <v>3452</v>
      </c>
      <c r="P1150" t="s">
        <v>59</v>
      </c>
      <c r="Q1150" t="s">
        <v>60</v>
      </c>
    </row>
    <row r="1151" spans="1:17" x14ac:dyDescent="0.25">
      <c r="A1151" t="s">
        <v>30</v>
      </c>
      <c r="B1151" t="s">
        <v>38</v>
      </c>
      <c r="C1151" t="s">
        <v>52</v>
      </c>
      <c r="D1151" t="s">
        <v>26</v>
      </c>
      <c r="E1151">
        <v>14</v>
      </c>
      <c r="F1151" t="str">
        <f t="shared" si="17"/>
        <v>Average Per Ton1-in-10May Monthly System Peak DayAll14</v>
      </c>
      <c r="G1151">
        <v>0.91132380000000002</v>
      </c>
      <c r="H1151">
        <v>0.97566419999999998</v>
      </c>
      <c r="I1151">
        <v>83.362099999999998</v>
      </c>
      <c r="J1151">
        <v>-0.15577679999999999</v>
      </c>
      <c r="K1151">
        <v>-2.5729700000000001E-2</v>
      </c>
      <c r="L1151">
        <v>6.4340400000000006E-2</v>
      </c>
      <c r="M1151">
        <v>0.15441060000000001</v>
      </c>
      <c r="N1151">
        <v>0.28445759999999998</v>
      </c>
      <c r="O1151">
        <v>4789</v>
      </c>
      <c r="P1151" t="s">
        <v>59</v>
      </c>
      <c r="Q1151" t="s">
        <v>60</v>
      </c>
    </row>
    <row r="1152" spans="1:17" x14ac:dyDescent="0.25">
      <c r="A1152" t="s">
        <v>28</v>
      </c>
      <c r="B1152" t="s">
        <v>38</v>
      </c>
      <c r="C1152" t="s">
        <v>52</v>
      </c>
      <c r="D1152" t="s">
        <v>26</v>
      </c>
      <c r="E1152">
        <v>14</v>
      </c>
      <c r="F1152" t="str">
        <f t="shared" si="17"/>
        <v>Average Per Premise1-in-10May Monthly System Peak DayAll14</v>
      </c>
      <c r="G1152">
        <v>8.3609439999999999</v>
      </c>
      <c r="H1152">
        <v>8.9512350000000005</v>
      </c>
      <c r="I1152">
        <v>83.362099999999998</v>
      </c>
      <c r="J1152">
        <v>-1.4291739999999999</v>
      </c>
      <c r="K1152">
        <v>-0.23605760000000001</v>
      </c>
      <c r="L1152">
        <v>0.59029149999999997</v>
      </c>
      <c r="M1152">
        <v>1.416641</v>
      </c>
      <c r="N1152">
        <v>2.6097579999999998</v>
      </c>
      <c r="O1152">
        <v>4789</v>
      </c>
      <c r="P1152" t="s">
        <v>59</v>
      </c>
      <c r="Q1152" t="s">
        <v>60</v>
      </c>
    </row>
    <row r="1153" spans="1:17" x14ac:dyDescent="0.25">
      <c r="A1153" t="s">
        <v>29</v>
      </c>
      <c r="B1153" t="s">
        <v>38</v>
      </c>
      <c r="C1153" t="s">
        <v>52</v>
      </c>
      <c r="D1153" t="s">
        <v>26</v>
      </c>
      <c r="E1153">
        <v>14</v>
      </c>
      <c r="F1153" t="str">
        <f t="shared" si="17"/>
        <v>Average Per Device1-in-10May Monthly System Peak DayAll14</v>
      </c>
      <c r="G1153">
        <v>3.536527</v>
      </c>
      <c r="H1153">
        <v>3.7862100000000001</v>
      </c>
      <c r="I1153">
        <v>83.362099999999998</v>
      </c>
      <c r="J1153">
        <v>-0.60451480000000002</v>
      </c>
      <c r="K1153">
        <v>-9.9848099999999995E-2</v>
      </c>
      <c r="L1153">
        <v>0.2496826</v>
      </c>
      <c r="M1153">
        <v>0.5992132</v>
      </c>
      <c r="N1153">
        <v>1.10388</v>
      </c>
      <c r="O1153">
        <v>4789</v>
      </c>
      <c r="P1153" t="s">
        <v>59</v>
      </c>
      <c r="Q1153" t="s">
        <v>60</v>
      </c>
    </row>
    <row r="1154" spans="1:17" x14ac:dyDescent="0.25">
      <c r="A1154" t="s">
        <v>43</v>
      </c>
      <c r="B1154" t="s">
        <v>38</v>
      </c>
      <c r="C1154" t="s">
        <v>52</v>
      </c>
      <c r="D1154" t="s">
        <v>26</v>
      </c>
      <c r="E1154">
        <v>14</v>
      </c>
      <c r="F1154" t="str">
        <f t="shared" si="17"/>
        <v>Aggregate1-in-10May Monthly System Peak DayAll14</v>
      </c>
      <c r="G1154">
        <v>40.040559999999999</v>
      </c>
      <c r="H1154">
        <v>42.867469999999997</v>
      </c>
      <c r="I1154">
        <v>83.362099999999998</v>
      </c>
      <c r="J1154">
        <v>-6.8443170000000002</v>
      </c>
      <c r="K1154">
        <v>-1.1304799999999999</v>
      </c>
      <c r="L1154">
        <v>2.8269060000000001</v>
      </c>
      <c r="M1154">
        <v>6.7842919999999998</v>
      </c>
      <c r="N1154">
        <v>12.49813</v>
      </c>
      <c r="O1154">
        <v>4789</v>
      </c>
      <c r="P1154" t="s">
        <v>59</v>
      </c>
      <c r="Q1154" t="s">
        <v>60</v>
      </c>
    </row>
    <row r="1155" spans="1:17" x14ac:dyDescent="0.25">
      <c r="A1155" t="s">
        <v>30</v>
      </c>
      <c r="B1155" t="s">
        <v>38</v>
      </c>
      <c r="C1155" t="s">
        <v>53</v>
      </c>
      <c r="D1155" t="s">
        <v>48</v>
      </c>
      <c r="E1155">
        <v>14</v>
      </c>
      <c r="F1155" t="str">
        <f t="shared" ref="F1155:F1218" si="18">CONCATENATE(A1155,B1155,C1155,D1155,E1155)</f>
        <v>Average Per Ton1-in-10October Monthly System Peak Day30% Cycling14</v>
      </c>
      <c r="G1155">
        <v>0.94181959999999998</v>
      </c>
      <c r="H1155">
        <v>1.0025679999999999</v>
      </c>
      <c r="I1155">
        <v>83.447900000000004</v>
      </c>
      <c r="J1155">
        <v>-0.1081829</v>
      </c>
      <c r="K1155">
        <v>-8.3767000000000008E-3</v>
      </c>
      <c r="L1155">
        <v>6.0748799999999999E-2</v>
      </c>
      <c r="M1155">
        <v>0.1298742</v>
      </c>
      <c r="N1155">
        <v>0.22968040000000001</v>
      </c>
      <c r="O1155">
        <v>1337</v>
      </c>
      <c r="P1155" t="s">
        <v>59</v>
      </c>
      <c r="Q1155" t="s">
        <v>60</v>
      </c>
    </row>
    <row r="1156" spans="1:17" x14ac:dyDescent="0.25">
      <c r="A1156" t="s">
        <v>28</v>
      </c>
      <c r="B1156" t="s">
        <v>38</v>
      </c>
      <c r="C1156" t="s">
        <v>53</v>
      </c>
      <c r="D1156" t="s">
        <v>48</v>
      </c>
      <c r="E1156">
        <v>14</v>
      </c>
      <c r="F1156" t="str">
        <f t="shared" si="18"/>
        <v>Average Per Premise1-in-10October Monthly System Peak Day30% Cycling14</v>
      </c>
      <c r="G1156">
        <v>9.992305</v>
      </c>
      <c r="H1156">
        <v>10.63682</v>
      </c>
      <c r="I1156">
        <v>83.447900000000004</v>
      </c>
      <c r="J1156">
        <v>-1.1477740000000001</v>
      </c>
      <c r="K1156">
        <v>-8.8872999999999994E-2</v>
      </c>
      <c r="L1156">
        <v>0.6445187</v>
      </c>
      <c r="M1156">
        <v>1.37791</v>
      </c>
      <c r="N1156">
        <v>2.4368120000000002</v>
      </c>
      <c r="O1156">
        <v>1337</v>
      </c>
      <c r="P1156" t="s">
        <v>59</v>
      </c>
      <c r="Q1156" t="s">
        <v>60</v>
      </c>
    </row>
    <row r="1157" spans="1:17" x14ac:dyDescent="0.25">
      <c r="A1157" t="s">
        <v>29</v>
      </c>
      <c r="B1157" t="s">
        <v>38</v>
      </c>
      <c r="C1157" t="s">
        <v>53</v>
      </c>
      <c r="D1157" t="s">
        <v>48</v>
      </c>
      <c r="E1157">
        <v>14</v>
      </c>
      <c r="F1157" t="str">
        <f t="shared" si="18"/>
        <v>Average Per Device1-in-10October Monthly System Peak Day30% Cycling14</v>
      </c>
      <c r="G1157">
        <v>3.659192</v>
      </c>
      <c r="H1157">
        <v>3.895216</v>
      </c>
      <c r="I1157">
        <v>83.447900000000004</v>
      </c>
      <c r="J1157">
        <v>-0.42031610000000003</v>
      </c>
      <c r="K1157">
        <v>-3.2545400000000002E-2</v>
      </c>
      <c r="L1157">
        <v>0.23602339999999999</v>
      </c>
      <c r="M1157">
        <v>0.50459220000000005</v>
      </c>
      <c r="N1157">
        <v>0.89236289999999996</v>
      </c>
      <c r="O1157">
        <v>1337</v>
      </c>
      <c r="P1157" t="s">
        <v>59</v>
      </c>
      <c r="Q1157" t="s">
        <v>60</v>
      </c>
    </row>
    <row r="1158" spans="1:17" x14ac:dyDescent="0.25">
      <c r="A1158" t="s">
        <v>43</v>
      </c>
      <c r="B1158" t="s">
        <v>38</v>
      </c>
      <c r="C1158" t="s">
        <v>53</v>
      </c>
      <c r="D1158" t="s">
        <v>48</v>
      </c>
      <c r="E1158">
        <v>14</v>
      </c>
      <c r="F1158" t="str">
        <f t="shared" si="18"/>
        <v>Aggregate1-in-10October Monthly System Peak Day30% Cycling14</v>
      </c>
      <c r="G1158">
        <v>13.35971</v>
      </c>
      <c r="H1158">
        <v>14.22143</v>
      </c>
      <c r="I1158">
        <v>83.447900000000004</v>
      </c>
      <c r="J1158">
        <v>-1.5345740000000001</v>
      </c>
      <c r="K1158">
        <v>-0.1188232</v>
      </c>
      <c r="L1158">
        <v>0.86172150000000003</v>
      </c>
      <c r="M1158">
        <v>1.842266</v>
      </c>
      <c r="N1158">
        <v>3.2580170000000002</v>
      </c>
      <c r="O1158">
        <v>1337</v>
      </c>
      <c r="P1158" t="s">
        <v>59</v>
      </c>
      <c r="Q1158" t="s">
        <v>60</v>
      </c>
    </row>
    <row r="1159" spans="1:17" x14ac:dyDescent="0.25">
      <c r="A1159" t="s">
        <v>30</v>
      </c>
      <c r="B1159" t="s">
        <v>38</v>
      </c>
      <c r="C1159" t="s">
        <v>53</v>
      </c>
      <c r="D1159" t="s">
        <v>31</v>
      </c>
      <c r="E1159">
        <v>14</v>
      </c>
      <c r="F1159" t="str">
        <f t="shared" si="18"/>
        <v>Average Per Ton1-in-10October Monthly System Peak Day50% Cycling14</v>
      </c>
      <c r="G1159">
        <v>0.93457349999999995</v>
      </c>
      <c r="H1159">
        <v>1.0110619999999999</v>
      </c>
      <c r="I1159">
        <v>82.855500000000006</v>
      </c>
      <c r="J1159">
        <v>-0.153974</v>
      </c>
      <c r="K1159">
        <v>-1.7814699999999999E-2</v>
      </c>
      <c r="L1159">
        <v>7.6488899999999999E-2</v>
      </c>
      <c r="M1159">
        <v>0.17079240000000001</v>
      </c>
      <c r="N1159">
        <v>0.3069518</v>
      </c>
      <c r="O1159">
        <v>3452</v>
      </c>
      <c r="P1159" t="s">
        <v>59</v>
      </c>
      <c r="Q1159" t="s">
        <v>60</v>
      </c>
    </row>
    <row r="1160" spans="1:17" x14ac:dyDescent="0.25">
      <c r="A1160" t="s">
        <v>28</v>
      </c>
      <c r="B1160" t="s">
        <v>38</v>
      </c>
      <c r="C1160" t="s">
        <v>53</v>
      </c>
      <c r="D1160" t="s">
        <v>31</v>
      </c>
      <c r="E1160">
        <v>14</v>
      </c>
      <c r="F1160" t="str">
        <f t="shared" si="18"/>
        <v>Average Per Premise1-in-10October Monthly System Peak Day50% Cycling14</v>
      </c>
      <c r="G1160">
        <v>8.0547950000000004</v>
      </c>
      <c r="H1160">
        <v>8.714029</v>
      </c>
      <c r="I1160">
        <v>82.855500000000006</v>
      </c>
      <c r="J1160">
        <v>-1.327054</v>
      </c>
      <c r="K1160">
        <v>-0.15353910000000001</v>
      </c>
      <c r="L1160">
        <v>0.65923350000000003</v>
      </c>
      <c r="M1160">
        <v>1.4720059999999999</v>
      </c>
      <c r="N1160">
        <v>2.645521</v>
      </c>
      <c r="O1160">
        <v>3452</v>
      </c>
      <c r="P1160" t="s">
        <v>59</v>
      </c>
      <c r="Q1160" t="s">
        <v>60</v>
      </c>
    </row>
    <row r="1161" spans="1:17" x14ac:dyDescent="0.25">
      <c r="A1161" t="s">
        <v>29</v>
      </c>
      <c r="B1161" t="s">
        <v>38</v>
      </c>
      <c r="C1161" t="s">
        <v>53</v>
      </c>
      <c r="D1161" t="s">
        <v>31</v>
      </c>
      <c r="E1161">
        <v>14</v>
      </c>
      <c r="F1161" t="str">
        <f t="shared" si="18"/>
        <v>Average Per Device1-in-10October Monthly System Peak Day50% Cycling14</v>
      </c>
      <c r="G1161">
        <v>3.6247099999999999</v>
      </c>
      <c r="H1161">
        <v>3.92137</v>
      </c>
      <c r="I1161">
        <v>82.855500000000006</v>
      </c>
      <c r="J1161">
        <v>-0.59718269999999996</v>
      </c>
      <c r="K1161">
        <v>-6.9093600000000005E-2</v>
      </c>
      <c r="L1161">
        <v>0.29665940000000002</v>
      </c>
      <c r="M1161">
        <v>0.66241229999999995</v>
      </c>
      <c r="N1161">
        <v>1.190501</v>
      </c>
      <c r="O1161">
        <v>3452</v>
      </c>
      <c r="P1161" t="s">
        <v>59</v>
      </c>
      <c r="Q1161" t="s">
        <v>60</v>
      </c>
    </row>
    <row r="1162" spans="1:17" x14ac:dyDescent="0.25">
      <c r="A1162" t="s">
        <v>43</v>
      </c>
      <c r="B1162" t="s">
        <v>38</v>
      </c>
      <c r="C1162" t="s">
        <v>53</v>
      </c>
      <c r="D1162" t="s">
        <v>31</v>
      </c>
      <c r="E1162">
        <v>14</v>
      </c>
      <c r="F1162" t="str">
        <f t="shared" si="18"/>
        <v>Aggregate1-in-10October Monthly System Peak Day50% Cycling14</v>
      </c>
      <c r="G1162">
        <v>27.805150000000001</v>
      </c>
      <c r="H1162">
        <v>30.080829999999999</v>
      </c>
      <c r="I1162">
        <v>82.855500000000006</v>
      </c>
      <c r="J1162">
        <v>-4.5809889999999998</v>
      </c>
      <c r="K1162">
        <v>-0.53001690000000001</v>
      </c>
      <c r="L1162">
        <v>2.275674</v>
      </c>
      <c r="M1162">
        <v>5.0813649999999999</v>
      </c>
      <c r="N1162">
        <v>9.1323369999999997</v>
      </c>
      <c r="O1162">
        <v>3452</v>
      </c>
      <c r="P1162" t="s">
        <v>59</v>
      </c>
      <c r="Q1162" t="s">
        <v>60</v>
      </c>
    </row>
    <row r="1163" spans="1:17" x14ac:dyDescent="0.25">
      <c r="A1163" t="s">
        <v>30</v>
      </c>
      <c r="B1163" t="s">
        <v>38</v>
      </c>
      <c r="C1163" t="s">
        <v>53</v>
      </c>
      <c r="D1163" t="s">
        <v>26</v>
      </c>
      <c r="E1163">
        <v>14</v>
      </c>
      <c r="F1163" t="str">
        <f t="shared" si="18"/>
        <v>Average Per Ton1-in-10October Monthly System Peak DayAll14</v>
      </c>
      <c r="G1163">
        <v>0.9365966</v>
      </c>
      <c r="H1163">
        <v>1.008691</v>
      </c>
      <c r="I1163">
        <v>83.020899999999997</v>
      </c>
      <c r="J1163">
        <v>-0.14118910000000001</v>
      </c>
      <c r="K1163">
        <v>-1.51796E-2</v>
      </c>
      <c r="L1163">
        <v>7.2094199999999997E-2</v>
      </c>
      <c r="M1163">
        <v>0.15936810000000001</v>
      </c>
      <c r="N1163">
        <v>0.28537760000000001</v>
      </c>
      <c r="O1163">
        <v>4789</v>
      </c>
      <c r="P1163" t="s">
        <v>59</v>
      </c>
      <c r="Q1163" t="s">
        <v>60</v>
      </c>
    </row>
    <row r="1164" spans="1:17" x14ac:dyDescent="0.25">
      <c r="A1164" t="s">
        <v>28</v>
      </c>
      <c r="B1164" t="s">
        <v>38</v>
      </c>
      <c r="C1164" t="s">
        <v>53</v>
      </c>
      <c r="D1164" t="s">
        <v>26</v>
      </c>
      <c r="E1164">
        <v>14</v>
      </c>
      <c r="F1164" t="str">
        <f t="shared" si="18"/>
        <v>Average Per Premise1-in-10October Monthly System Peak DayAll14</v>
      </c>
      <c r="G1164">
        <v>8.5928100000000001</v>
      </c>
      <c r="H1164">
        <v>9.2542390000000001</v>
      </c>
      <c r="I1164">
        <v>83.020899999999997</v>
      </c>
      <c r="J1164">
        <v>-1.2953399999999999</v>
      </c>
      <c r="K1164">
        <v>-0.13926520000000001</v>
      </c>
      <c r="L1164">
        <v>0.66142889999999999</v>
      </c>
      <c r="M1164">
        <v>1.4621230000000001</v>
      </c>
      <c r="N1164">
        <v>2.618198</v>
      </c>
      <c r="O1164">
        <v>4789</v>
      </c>
      <c r="P1164" t="s">
        <v>59</v>
      </c>
      <c r="Q1164" t="s">
        <v>60</v>
      </c>
    </row>
    <row r="1165" spans="1:17" x14ac:dyDescent="0.25">
      <c r="A1165" t="s">
        <v>29</v>
      </c>
      <c r="B1165" t="s">
        <v>38</v>
      </c>
      <c r="C1165" t="s">
        <v>53</v>
      </c>
      <c r="D1165" t="s">
        <v>26</v>
      </c>
      <c r="E1165">
        <v>14</v>
      </c>
      <c r="F1165" t="str">
        <f t="shared" si="18"/>
        <v>Average Per Device1-in-10October Monthly System Peak DayAll14</v>
      </c>
      <c r="G1165">
        <v>3.6346020000000001</v>
      </c>
      <c r="H1165">
        <v>3.9143750000000002</v>
      </c>
      <c r="I1165">
        <v>83.020899999999997</v>
      </c>
      <c r="J1165">
        <v>-0.54790530000000004</v>
      </c>
      <c r="K1165">
        <v>-5.8906600000000003E-2</v>
      </c>
      <c r="L1165">
        <v>0.27977239999999998</v>
      </c>
      <c r="M1165">
        <v>0.61845139999999998</v>
      </c>
      <c r="N1165">
        <v>1.10745</v>
      </c>
      <c r="O1165">
        <v>4789</v>
      </c>
      <c r="P1165" t="s">
        <v>59</v>
      </c>
      <c r="Q1165" t="s">
        <v>60</v>
      </c>
    </row>
    <row r="1166" spans="1:17" x14ac:dyDescent="0.25">
      <c r="A1166" t="s">
        <v>43</v>
      </c>
      <c r="B1166" t="s">
        <v>38</v>
      </c>
      <c r="C1166" t="s">
        <v>53</v>
      </c>
      <c r="D1166" t="s">
        <v>26</v>
      </c>
      <c r="E1166">
        <v>14</v>
      </c>
      <c r="F1166" t="str">
        <f t="shared" si="18"/>
        <v>Aggregate1-in-10October Monthly System Peak DayAll14</v>
      </c>
      <c r="G1166">
        <v>41.150970000000001</v>
      </c>
      <c r="H1166">
        <v>44.318550000000002</v>
      </c>
      <c r="I1166">
        <v>83.020899999999997</v>
      </c>
      <c r="J1166">
        <v>-6.2033839999999998</v>
      </c>
      <c r="K1166">
        <v>-0.66694089999999995</v>
      </c>
      <c r="L1166">
        <v>3.167583</v>
      </c>
      <c r="M1166">
        <v>7.0021069999999996</v>
      </c>
      <c r="N1166">
        <v>12.538550000000001</v>
      </c>
      <c r="O1166">
        <v>4789</v>
      </c>
      <c r="P1166" t="s">
        <v>59</v>
      </c>
      <c r="Q1166" t="s">
        <v>60</v>
      </c>
    </row>
    <row r="1167" spans="1:17" x14ac:dyDescent="0.25">
      <c r="A1167" t="s">
        <v>30</v>
      </c>
      <c r="B1167" t="s">
        <v>38</v>
      </c>
      <c r="C1167" t="s">
        <v>54</v>
      </c>
      <c r="D1167" t="s">
        <v>48</v>
      </c>
      <c r="E1167">
        <v>14</v>
      </c>
      <c r="F1167" t="str">
        <f t="shared" si="18"/>
        <v>Average Per Ton1-in-10September Monthly System Peak Day30% Cycling14</v>
      </c>
      <c r="G1167">
        <v>1.151553</v>
      </c>
      <c r="H1167">
        <v>1.2242189999999999</v>
      </c>
      <c r="I1167">
        <v>91.916200000000003</v>
      </c>
      <c r="J1167">
        <v>-9.25063E-2</v>
      </c>
      <c r="K1167">
        <v>5.0787999999999996E-3</v>
      </c>
      <c r="L1167">
        <v>7.2665900000000005E-2</v>
      </c>
      <c r="M1167">
        <v>0.14025309999999999</v>
      </c>
      <c r="N1167">
        <v>0.2378382</v>
      </c>
      <c r="O1167">
        <v>1337</v>
      </c>
      <c r="P1167" t="s">
        <v>59</v>
      </c>
      <c r="Q1167" t="s">
        <v>60</v>
      </c>
    </row>
    <row r="1168" spans="1:17" x14ac:dyDescent="0.25">
      <c r="A1168" t="s">
        <v>28</v>
      </c>
      <c r="B1168" t="s">
        <v>38</v>
      </c>
      <c r="C1168" t="s">
        <v>54</v>
      </c>
      <c r="D1168" t="s">
        <v>48</v>
      </c>
      <c r="E1168">
        <v>14</v>
      </c>
      <c r="F1168" t="str">
        <f t="shared" si="18"/>
        <v>Average Per Premise1-in-10September Monthly System Peak Day30% Cycling14</v>
      </c>
      <c r="G1168">
        <v>12.21748</v>
      </c>
      <c r="H1168">
        <v>12.988440000000001</v>
      </c>
      <c r="I1168">
        <v>91.916200000000003</v>
      </c>
      <c r="J1168">
        <v>-0.98145300000000002</v>
      </c>
      <c r="K1168">
        <v>5.3883500000000001E-2</v>
      </c>
      <c r="L1168">
        <v>0.77095429999999998</v>
      </c>
      <c r="M1168">
        <v>1.4880249999999999</v>
      </c>
      <c r="N1168">
        <v>2.5233620000000001</v>
      </c>
      <c r="O1168">
        <v>1337</v>
      </c>
      <c r="P1168" t="s">
        <v>59</v>
      </c>
      <c r="Q1168" t="s">
        <v>60</v>
      </c>
    </row>
    <row r="1169" spans="1:17" x14ac:dyDescent="0.25">
      <c r="A1169" t="s">
        <v>29</v>
      </c>
      <c r="B1169" t="s">
        <v>38</v>
      </c>
      <c r="C1169" t="s">
        <v>54</v>
      </c>
      <c r="D1169" t="s">
        <v>48</v>
      </c>
      <c r="E1169">
        <v>14</v>
      </c>
      <c r="F1169" t="str">
        <f t="shared" si="18"/>
        <v>Average Per Device1-in-10September Monthly System Peak Day30% Cycling14</v>
      </c>
      <c r="G1169">
        <v>4.474056</v>
      </c>
      <c r="H1169">
        <v>4.7563800000000001</v>
      </c>
      <c r="I1169">
        <v>91.916200000000003</v>
      </c>
      <c r="J1169">
        <v>-0.35940909999999998</v>
      </c>
      <c r="K1169">
        <v>1.9732199999999998E-2</v>
      </c>
      <c r="L1169">
        <v>0.28232429999999997</v>
      </c>
      <c r="M1169">
        <v>0.54491639999999997</v>
      </c>
      <c r="N1169">
        <v>0.92405760000000003</v>
      </c>
      <c r="O1169">
        <v>1337</v>
      </c>
      <c r="P1169" t="s">
        <v>59</v>
      </c>
      <c r="Q1169" t="s">
        <v>60</v>
      </c>
    </row>
    <row r="1170" spans="1:17" x14ac:dyDescent="0.25">
      <c r="A1170" t="s">
        <v>43</v>
      </c>
      <c r="B1170" t="s">
        <v>38</v>
      </c>
      <c r="C1170" t="s">
        <v>54</v>
      </c>
      <c r="D1170" t="s">
        <v>48</v>
      </c>
      <c r="E1170">
        <v>14</v>
      </c>
      <c r="F1170" t="str">
        <f t="shared" si="18"/>
        <v>Aggregate1-in-10September Monthly System Peak Day30% Cycling14</v>
      </c>
      <c r="G1170">
        <v>16.334779999999999</v>
      </c>
      <c r="H1170">
        <v>17.365539999999999</v>
      </c>
      <c r="I1170">
        <v>91.916200000000003</v>
      </c>
      <c r="J1170">
        <v>-1.312203</v>
      </c>
      <c r="K1170">
        <v>7.2042200000000001E-2</v>
      </c>
      <c r="L1170">
        <v>1.0307660000000001</v>
      </c>
      <c r="M1170">
        <v>1.98949</v>
      </c>
      <c r="N1170">
        <v>3.3737349999999999</v>
      </c>
      <c r="O1170">
        <v>1337</v>
      </c>
      <c r="P1170" t="s">
        <v>59</v>
      </c>
      <c r="Q1170" t="s">
        <v>60</v>
      </c>
    </row>
    <row r="1171" spans="1:17" x14ac:dyDescent="0.25">
      <c r="A1171" t="s">
        <v>30</v>
      </c>
      <c r="B1171" t="s">
        <v>38</v>
      </c>
      <c r="C1171" t="s">
        <v>54</v>
      </c>
      <c r="D1171" t="s">
        <v>31</v>
      </c>
      <c r="E1171">
        <v>14</v>
      </c>
      <c r="F1171" t="str">
        <f t="shared" si="18"/>
        <v>Average Per Ton1-in-10September Monthly System Peak Day50% Cycling14</v>
      </c>
      <c r="G1171">
        <v>0.9877437</v>
      </c>
      <c r="H1171">
        <v>1.0979220000000001</v>
      </c>
      <c r="I1171">
        <v>90.162800000000004</v>
      </c>
      <c r="J1171">
        <v>-0.124184</v>
      </c>
      <c r="K1171">
        <v>1.4279E-2</v>
      </c>
      <c r="L1171">
        <v>0.110178</v>
      </c>
      <c r="M1171">
        <v>0.20607700000000001</v>
      </c>
      <c r="N1171">
        <v>0.34454000000000001</v>
      </c>
      <c r="O1171">
        <v>3452</v>
      </c>
      <c r="P1171" t="s">
        <v>59</v>
      </c>
      <c r="Q1171" t="s">
        <v>60</v>
      </c>
    </row>
    <row r="1172" spans="1:17" x14ac:dyDescent="0.25">
      <c r="A1172" t="s">
        <v>28</v>
      </c>
      <c r="B1172" t="s">
        <v>38</v>
      </c>
      <c r="C1172" t="s">
        <v>54</v>
      </c>
      <c r="D1172" t="s">
        <v>31</v>
      </c>
      <c r="E1172">
        <v>14</v>
      </c>
      <c r="F1172" t="str">
        <f t="shared" si="18"/>
        <v>Average Per Premise1-in-10September Monthly System Peak Day50% Cycling14</v>
      </c>
      <c r="G1172">
        <v>8.5130529999999993</v>
      </c>
      <c r="H1172">
        <v>9.4626420000000007</v>
      </c>
      <c r="I1172">
        <v>90.162800000000004</v>
      </c>
      <c r="J1172">
        <v>-1.070303</v>
      </c>
      <c r="K1172">
        <v>0.1230658</v>
      </c>
      <c r="L1172">
        <v>0.94958949999999998</v>
      </c>
      <c r="M1172">
        <v>1.7761130000000001</v>
      </c>
      <c r="N1172">
        <v>2.9694820000000002</v>
      </c>
      <c r="O1172">
        <v>3452</v>
      </c>
      <c r="P1172" t="s">
        <v>59</v>
      </c>
      <c r="Q1172" t="s">
        <v>60</v>
      </c>
    </row>
    <row r="1173" spans="1:17" x14ac:dyDescent="0.25">
      <c r="A1173" t="s">
        <v>29</v>
      </c>
      <c r="B1173" t="s">
        <v>38</v>
      </c>
      <c r="C1173" t="s">
        <v>54</v>
      </c>
      <c r="D1173" t="s">
        <v>31</v>
      </c>
      <c r="E1173">
        <v>14</v>
      </c>
      <c r="F1173" t="str">
        <f t="shared" si="18"/>
        <v>Average Per Device1-in-10September Monthly System Peak Day50% Cycling14</v>
      </c>
      <c r="G1173">
        <v>3.8309289999999998</v>
      </c>
      <c r="H1173">
        <v>4.2582500000000003</v>
      </c>
      <c r="I1173">
        <v>90.162800000000004</v>
      </c>
      <c r="J1173">
        <v>-0.4816433</v>
      </c>
      <c r="K1173">
        <v>5.5380400000000003E-2</v>
      </c>
      <c r="L1173">
        <v>0.42732150000000002</v>
      </c>
      <c r="M1173">
        <v>0.79926249999999999</v>
      </c>
      <c r="N1173">
        <v>1.3362860000000001</v>
      </c>
      <c r="O1173">
        <v>3452</v>
      </c>
      <c r="P1173" t="s">
        <v>59</v>
      </c>
      <c r="Q1173" t="s">
        <v>60</v>
      </c>
    </row>
    <row r="1174" spans="1:17" x14ac:dyDescent="0.25">
      <c r="A1174" t="s">
        <v>43</v>
      </c>
      <c r="B1174" t="s">
        <v>38</v>
      </c>
      <c r="C1174" t="s">
        <v>54</v>
      </c>
      <c r="D1174" t="s">
        <v>31</v>
      </c>
      <c r="E1174">
        <v>14</v>
      </c>
      <c r="F1174" t="str">
        <f t="shared" si="18"/>
        <v>Aggregate1-in-10September Monthly System Peak Day50% Cycling14</v>
      </c>
      <c r="G1174">
        <v>29.387060000000002</v>
      </c>
      <c r="H1174">
        <v>32.665039999999998</v>
      </c>
      <c r="I1174">
        <v>90.162800000000004</v>
      </c>
      <c r="J1174">
        <v>-3.6946859999999999</v>
      </c>
      <c r="K1174">
        <v>0.42482330000000001</v>
      </c>
      <c r="L1174">
        <v>3.2779829999999999</v>
      </c>
      <c r="M1174">
        <v>6.1311429999999998</v>
      </c>
      <c r="N1174">
        <v>10.25065</v>
      </c>
      <c r="O1174">
        <v>3452</v>
      </c>
      <c r="P1174" t="s">
        <v>59</v>
      </c>
      <c r="Q1174" t="s">
        <v>60</v>
      </c>
    </row>
    <row r="1175" spans="1:17" x14ac:dyDescent="0.25">
      <c r="A1175" t="s">
        <v>30</v>
      </c>
      <c r="B1175" t="s">
        <v>38</v>
      </c>
      <c r="C1175" t="s">
        <v>54</v>
      </c>
      <c r="D1175" t="s">
        <v>26</v>
      </c>
      <c r="E1175">
        <v>14</v>
      </c>
      <c r="F1175" t="str">
        <f t="shared" si="18"/>
        <v>Average Per Ton1-in-10September Monthly System Peak DayAll14</v>
      </c>
      <c r="G1175">
        <v>1.033479</v>
      </c>
      <c r="H1175">
        <v>1.133184</v>
      </c>
      <c r="I1175">
        <v>90.652299999999997</v>
      </c>
      <c r="J1175">
        <v>-0.1153396</v>
      </c>
      <c r="K1175">
        <v>1.17103E-2</v>
      </c>
      <c r="L1175">
        <v>9.9704600000000004E-2</v>
      </c>
      <c r="M1175">
        <v>0.187699</v>
      </c>
      <c r="N1175">
        <v>0.3147489</v>
      </c>
      <c r="O1175">
        <v>4789</v>
      </c>
      <c r="P1175" t="s">
        <v>59</v>
      </c>
      <c r="Q1175" t="s">
        <v>60</v>
      </c>
    </row>
    <row r="1176" spans="1:17" x14ac:dyDescent="0.25">
      <c r="A1176" t="s">
        <v>28</v>
      </c>
      <c r="B1176" t="s">
        <v>38</v>
      </c>
      <c r="C1176" t="s">
        <v>54</v>
      </c>
      <c r="D1176" t="s">
        <v>26</v>
      </c>
      <c r="E1176">
        <v>14</v>
      </c>
      <c r="F1176" t="str">
        <f t="shared" si="18"/>
        <v>Average Per Premise1-in-10September Monthly System Peak DayAll14</v>
      </c>
      <c r="G1176">
        <v>9.4816599999999998</v>
      </c>
      <c r="H1176">
        <v>10.3964</v>
      </c>
      <c r="I1176">
        <v>90.652299999999997</v>
      </c>
      <c r="J1176">
        <v>-1.058184</v>
      </c>
      <c r="K1176">
        <v>0.1074359</v>
      </c>
      <c r="L1176">
        <v>0.91474049999999996</v>
      </c>
      <c r="M1176">
        <v>1.722045</v>
      </c>
      <c r="N1176">
        <v>2.8876650000000001</v>
      </c>
      <c r="O1176">
        <v>4789</v>
      </c>
      <c r="P1176" t="s">
        <v>59</v>
      </c>
      <c r="Q1176" t="s">
        <v>60</v>
      </c>
    </row>
    <row r="1177" spans="1:17" x14ac:dyDescent="0.25">
      <c r="A1177" t="s">
        <v>29</v>
      </c>
      <c r="B1177" t="s">
        <v>38</v>
      </c>
      <c r="C1177" t="s">
        <v>54</v>
      </c>
      <c r="D1177" t="s">
        <v>26</v>
      </c>
      <c r="E1177">
        <v>14</v>
      </c>
      <c r="F1177" t="str">
        <f t="shared" si="18"/>
        <v>Average Per Device1-in-10September Monthly System Peak DayAll14</v>
      </c>
      <c r="G1177">
        <v>4.0105690000000003</v>
      </c>
      <c r="H1177">
        <v>4.3974880000000001</v>
      </c>
      <c r="I1177">
        <v>90.652299999999997</v>
      </c>
      <c r="J1177">
        <v>-0.4475925</v>
      </c>
      <c r="K1177">
        <v>4.5443400000000002E-2</v>
      </c>
      <c r="L1177">
        <v>0.3869186</v>
      </c>
      <c r="M1177">
        <v>0.72839379999999998</v>
      </c>
      <c r="N1177">
        <v>1.22143</v>
      </c>
      <c r="O1177">
        <v>4789</v>
      </c>
      <c r="P1177" t="s">
        <v>59</v>
      </c>
      <c r="Q1177" t="s">
        <v>60</v>
      </c>
    </row>
    <row r="1178" spans="1:17" x14ac:dyDescent="0.25">
      <c r="A1178" t="s">
        <v>43</v>
      </c>
      <c r="B1178" t="s">
        <v>38</v>
      </c>
      <c r="C1178" t="s">
        <v>54</v>
      </c>
      <c r="D1178" t="s">
        <v>26</v>
      </c>
      <c r="E1178">
        <v>14</v>
      </c>
      <c r="F1178" t="str">
        <f t="shared" si="18"/>
        <v>Aggregate1-in-10September Monthly System Peak DayAll14</v>
      </c>
      <c r="G1178">
        <v>45.407670000000003</v>
      </c>
      <c r="H1178">
        <v>49.788359999999997</v>
      </c>
      <c r="I1178">
        <v>90.652299999999997</v>
      </c>
      <c r="J1178">
        <v>-5.0676430000000003</v>
      </c>
      <c r="K1178">
        <v>0.51451029999999998</v>
      </c>
      <c r="L1178">
        <v>4.3806919999999998</v>
      </c>
      <c r="M1178">
        <v>8.2468749999999993</v>
      </c>
      <c r="N1178">
        <v>13.829029999999999</v>
      </c>
      <c r="O1178">
        <v>4789</v>
      </c>
      <c r="P1178" t="s">
        <v>59</v>
      </c>
      <c r="Q1178" t="s">
        <v>60</v>
      </c>
    </row>
    <row r="1179" spans="1:17" x14ac:dyDescent="0.25">
      <c r="A1179" t="s">
        <v>30</v>
      </c>
      <c r="B1179" t="s">
        <v>38</v>
      </c>
      <c r="C1179" t="s">
        <v>49</v>
      </c>
      <c r="D1179" t="s">
        <v>48</v>
      </c>
      <c r="E1179">
        <v>15</v>
      </c>
      <c r="F1179" t="str">
        <f t="shared" si="18"/>
        <v>Average Per Ton1-in-10August Monthly System Peak Day30% Cycling15</v>
      </c>
      <c r="G1179">
        <v>0.99967779999999995</v>
      </c>
      <c r="H1179">
        <v>1.071426</v>
      </c>
      <c r="I1179">
        <v>85.849199999999996</v>
      </c>
      <c r="J1179">
        <v>-0.1106092</v>
      </c>
      <c r="K1179">
        <v>-2.8709E-3</v>
      </c>
      <c r="L1179">
        <v>7.1748300000000001E-2</v>
      </c>
      <c r="M1179">
        <v>0.14636750000000001</v>
      </c>
      <c r="N1179">
        <v>0.25410579999999999</v>
      </c>
      <c r="O1179">
        <v>1337</v>
      </c>
      <c r="P1179" t="s">
        <v>59</v>
      </c>
      <c r="Q1179" t="s">
        <v>60</v>
      </c>
    </row>
    <row r="1180" spans="1:17" x14ac:dyDescent="0.25">
      <c r="A1180" t="s">
        <v>28</v>
      </c>
      <c r="B1180" t="s">
        <v>38</v>
      </c>
      <c r="C1180" t="s">
        <v>49</v>
      </c>
      <c r="D1180" t="s">
        <v>48</v>
      </c>
      <c r="E1180">
        <v>15</v>
      </c>
      <c r="F1180" t="str">
        <f t="shared" si="18"/>
        <v>Average Per Premise1-in-10August Monthly System Peak Day30% Cycling15</v>
      </c>
      <c r="G1180">
        <v>10.606159999999999</v>
      </c>
      <c r="H1180">
        <v>11.367380000000001</v>
      </c>
      <c r="I1180">
        <v>85.849199999999996</v>
      </c>
      <c r="J1180">
        <v>-1.173516</v>
      </c>
      <c r="K1180">
        <v>-3.0459099999999999E-2</v>
      </c>
      <c r="L1180">
        <v>0.76121899999999998</v>
      </c>
      <c r="M1180">
        <v>1.552897</v>
      </c>
      <c r="N1180">
        <v>2.695954</v>
      </c>
      <c r="O1180">
        <v>1337</v>
      </c>
      <c r="P1180" t="s">
        <v>59</v>
      </c>
      <c r="Q1180" t="s">
        <v>60</v>
      </c>
    </row>
    <row r="1181" spans="1:17" x14ac:dyDescent="0.25">
      <c r="A1181" t="s">
        <v>29</v>
      </c>
      <c r="B1181" t="s">
        <v>38</v>
      </c>
      <c r="C1181" t="s">
        <v>49</v>
      </c>
      <c r="D1181" t="s">
        <v>48</v>
      </c>
      <c r="E1181">
        <v>15</v>
      </c>
      <c r="F1181" t="str">
        <f t="shared" si="18"/>
        <v>Average Per Device1-in-10August Monthly System Peak Day30% Cycling15</v>
      </c>
      <c r="G1181">
        <v>3.883985</v>
      </c>
      <c r="H1181">
        <v>4.1627450000000001</v>
      </c>
      <c r="I1181">
        <v>85.849199999999996</v>
      </c>
      <c r="J1181">
        <v>-0.42974289999999998</v>
      </c>
      <c r="K1181">
        <v>-1.11541E-2</v>
      </c>
      <c r="L1181">
        <v>0.27875919999999998</v>
      </c>
      <c r="M1181">
        <v>0.56867250000000003</v>
      </c>
      <c r="N1181">
        <v>0.98726130000000001</v>
      </c>
      <c r="O1181">
        <v>1337</v>
      </c>
      <c r="P1181" t="s">
        <v>59</v>
      </c>
      <c r="Q1181" t="s">
        <v>60</v>
      </c>
    </row>
    <row r="1182" spans="1:17" x14ac:dyDescent="0.25">
      <c r="A1182" t="s">
        <v>43</v>
      </c>
      <c r="B1182" t="s">
        <v>38</v>
      </c>
      <c r="C1182" t="s">
        <v>49</v>
      </c>
      <c r="D1182" t="s">
        <v>48</v>
      </c>
      <c r="E1182">
        <v>15</v>
      </c>
      <c r="F1182" t="str">
        <f t="shared" si="18"/>
        <v>Aggregate1-in-10August Monthly System Peak Day30% Cycling15</v>
      </c>
      <c r="G1182">
        <v>14.180429999999999</v>
      </c>
      <c r="H1182">
        <v>15.198180000000001</v>
      </c>
      <c r="I1182">
        <v>85.849199999999996</v>
      </c>
      <c r="J1182">
        <v>-1.5689919999999999</v>
      </c>
      <c r="K1182">
        <v>-4.0723799999999998E-2</v>
      </c>
      <c r="L1182">
        <v>1.0177499999999999</v>
      </c>
      <c r="M1182">
        <v>2.0762230000000002</v>
      </c>
      <c r="N1182">
        <v>3.6044909999999999</v>
      </c>
      <c r="O1182">
        <v>1337</v>
      </c>
      <c r="P1182" t="s">
        <v>59</v>
      </c>
      <c r="Q1182" t="s">
        <v>60</v>
      </c>
    </row>
    <row r="1183" spans="1:17" x14ac:dyDescent="0.25">
      <c r="A1183" t="s">
        <v>30</v>
      </c>
      <c r="B1183" t="s">
        <v>38</v>
      </c>
      <c r="C1183" t="s">
        <v>49</v>
      </c>
      <c r="D1183" t="s">
        <v>31</v>
      </c>
      <c r="E1183">
        <v>15</v>
      </c>
      <c r="F1183" t="str">
        <f t="shared" si="18"/>
        <v>Average Per Ton1-in-10August Monthly System Peak Day50% Cycling15</v>
      </c>
      <c r="G1183">
        <v>0.94304980000000005</v>
      </c>
      <c r="H1183">
        <v>1.03609</v>
      </c>
      <c r="I1183">
        <v>84.813500000000005</v>
      </c>
      <c r="J1183">
        <v>-0.1501208</v>
      </c>
      <c r="K1183">
        <v>-6.4593999999999997E-3</v>
      </c>
      <c r="L1183">
        <v>9.3040100000000001E-2</v>
      </c>
      <c r="M1183">
        <v>0.19253960000000001</v>
      </c>
      <c r="N1183">
        <v>0.33620100000000003</v>
      </c>
      <c r="O1183">
        <v>3452</v>
      </c>
      <c r="P1183" t="s">
        <v>59</v>
      </c>
      <c r="Q1183" t="s">
        <v>60</v>
      </c>
    </row>
    <row r="1184" spans="1:17" x14ac:dyDescent="0.25">
      <c r="A1184" t="s">
        <v>28</v>
      </c>
      <c r="B1184" t="s">
        <v>38</v>
      </c>
      <c r="C1184" t="s">
        <v>49</v>
      </c>
      <c r="D1184" t="s">
        <v>31</v>
      </c>
      <c r="E1184">
        <v>15</v>
      </c>
      <c r="F1184" t="str">
        <f t="shared" si="18"/>
        <v>Average Per Premise1-in-10August Monthly System Peak Day50% Cycling15</v>
      </c>
      <c r="G1184">
        <v>8.1278500000000005</v>
      </c>
      <c r="H1184">
        <v>8.9297330000000006</v>
      </c>
      <c r="I1184">
        <v>84.813500000000005</v>
      </c>
      <c r="J1184">
        <v>-1.293844</v>
      </c>
      <c r="K1184">
        <v>-5.5671199999999997E-2</v>
      </c>
      <c r="L1184">
        <v>0.80188349999999997</v>
      </c>
      <c r="M1184">
        <v>1.659438</v>
      </c>
      <c r="N1184">
        <v>2.8976109999999999</v>
      </c>
      <c r="O1184">
        <v>3452</v>
      </c>
      <c r="P1184" t="s">
        <v>59</v>
      </c>
      <c r="Q1184" t="s">
        <v>60</v>
      </c>
    </row>
    <row r="1185" spans="1:17" x14ac:dyDescent="0.25">
      <c r="A1185" t="s">
        <v>29</v>
      </c>
      <c r="B1185" t="s">
        <v>38</v>
      </c>
      <c r="C1185" t="s">
        <v>49</v>
      </c>
      <c r="D1185" t="s">
        <v>31</v>
      </c>
      <c r="E1185">
        <v>15</v>
      </c>
      <c r="F1185" t="str">
        <f t="shared" si="18"/>
        <v>Average Per Device1-in-10August Monthly System Peak Day50% Cycling15</v>
      </c>
      <c r="G1185">
        <v>3.6575850000000001</v>
      </c>
      <c r="H1185">
        <v>4.0184379999999997</v>
      </c>
      <c r="I1185">
        <v>84.813500000000005</v>
      </c>
      <c r="J1185">
        <v>-0.58223820000000004</v>
      </c>
      <c r="K1185">
        <v>-2.5052399999999999E-2</v>
      </c>
      <c r="L1185">
        <v>0.36085279999999997</v>
      </c>
      <c r="M1185">
        <v>0.74675789999999997</v>
      </c>
      <c r="N1185">
        <v>1.303944</v>
      </c>
      <c r="O1185">
        <v>3452</v>
      </c>
      <c r="P1185" t="s">
        <v>59</v>
      </c>
      <c r="Q1185" t="s">
        <v>60</v>
      </c>
    </row>
    <row r="1186" spans="1:17" x14ac:dyDescent="0.25">
      <c r="A1186" t="s">
        <v>43</v>
      </c>
      <c r="B1186" t="s">
        <v>38</v>
      </c>
      <c r="C1186" t="s">
        <v>49</v>
      </c>
      <c r="D1186" t="s">
        <v>31</v>
      </c>
      <c r="E1186">
        <v>15</v>
      </c>
      <c r="F1186" t="str">
        <f t="shared" si="18"/>
        <v>Aggregate1-in-10August Monthly System Peak Day50% Cycling15</v>
      </c>
      <c r="G1186">
        <v>28.05734</v>
      </c>
      <c r="H1186">
        <v>30.82544</v>
      </c>
      <c r="I1186">
        <v>84.813500000000005</v>
      </c>
      <c r="J1186">
        <v>-4.4663490000000001</v>
      </c>
      <c r="K1186">
        <v>-0.19217699999999999</v>
      </c>
      <c r="L1186">
        <v>2.7681019999999998</v>
      </c>
      <c r="M1186">
        <v>5.7283799999999996</v>
      </c>
      <c r="N1186">
        <v>10.002549999999999</v>
      </c>
      <c r="O1186">
        <v>3452</v>
      </c>
      <c r="P1186" t="s">
        <v>59</v>
      </c>
      <c r="Q1186" t="s">
        <v>60</v>
      </c>
    </row>
    <row r="1187" spans="1:17" x14ac:dyDescent="0.25">
      <c r="A1187" t="s">
        <v>30</v>
      </c>
      <c r="B1187" t="s">
        <v>38</v>
      </c>
      <c r="C1187" t="s">
        <v>49</v>
      </c>
      <c r="D1187" t="s">
        <v>26</v>
      </c>
      <c r="E1187">
        <v>15</v>
      </c>
      <c r="F1187" t="str">
        <f t="shared" si="18"/>
        <v>Average Per Ton1-in-10August Monthly System Peak DayAll15</v>
      </c>
      <c r="G1187">
        <v>0.9588603</v>
      </c>
      <c r="H1187">
        <v>1.0459560000000001</v>
      </c>
      <c r="I1187">
        <v>85.102699999999999</v>
      </c>
      <c r="J1187">
        <v>-0.1390892</v>
      </c>
      <c r="K1187">
        <v>-5.4574999999999997E-3</v>
      </c>
      <c r="L1187">
        <v>8.7095400000000003E-2</v>
      </c>
      <c r="M1187">
        <v>0.17964830000000001</v>
      </c>
      <c r="N1187">
        <v>0.31328010000000001</v>
      </c>
      <c r="O1187">
        <v>4789</v>
      </c>
      <c r="P1187" t="s">
        <v>59</v>
      </c>
      <c r="Q1187" t="s">
        <v>60</v>
      </c>
    </row>
    <row r="1188" spans="1:17" x14ac:dyDescent="0.25">
      <c r="A1188" t="s">
        <v>28</v>
      </c>
      <c r="B1188" t="s">
        <v>38</v>
      </c>
      <c r="C1188" t="s">
        <v>49</v>
      </c>
      <c r="D1188" t="s">
        <v>26</v>
      </c>
      <c r="E1188">
        <v>15</v>
      </c>
      <c r="F1188" t="str">
        <f t="shared" si="18"/>
        <v>Average Per Premise1-in-10August Monthly System Peak DayAll15</v>
      </c>
      <c r="G1188">
        <v>8.7970679999999994</v>
      </c>
      <c r="H1188">
        <v>9.5961259999999999</v>
      </c>
      <c r="I1188">
        <v>85.102699999999999</v>
      </c>
      <c r="J1188">
        <v>-1.2760739999999999</v>
      </c>
      <c r="K1188">
        <v>-5.0069500000000003E-2</v>
      </c>
      <c r="L1188">
        <v>0.79905749999999998</v>
      </c>
      <c r="M1188">
        <v>1.648185</v>
      </c>
      <c r="N1188">
        <v>2.8741889999999999</v>
      </c>
      <c r="O1188">
        <v>4789</v>
      </c>
      <c r="P1188" t="s">
        <v>59</v>
      </c>
      <c r="Q1188" t="s">
        <v>60</v>
      </c>
    </row>
    <row r="1189" spans="1:17" x14ac:dyDescent="0.25">
      <c r="A1189" t="s">
        <v>29</v>
      </c>
      <c r="B1189" t="s">
        <v>38</v>
      </c>
      <c r="C1189" t="s">
        <v>49</v>
      </c>
      <c r="D1189" t="s">
        <v>26</v>
      </c>
      <c r="E1189">
        <v>15</v>
      </c>
      <c r="F1189" t="str">
        <f t="shared" si="18"/>
        <v>Average Per Device1-in-10August Monthly System Peak DayAll15</v>
      </c>
      <c r="G1189">
        <v>3.7210000000000001</v>
      </c>
      <c r="H1189">
        <v>4.0589870000000001</v>
      </c>
      <c r="I1189">
        <v>85.102699999999999</v>
      </c>
      <c r="J1189">
        <v>-0.53975609999999996</v>
      </c>
      <c r="K1189">
        <v>-2.1178499999999999E-2</v>
      </c>
      <c r="L1189">
        <v>0.33798679999999998</v>
      </c>
      <c r="M1189">
        <v>0.69715210000000005</v>
      </c>
      <c r="N1189">
        <v>1.21573</v>
      </c>
      <c r="O1189">
        <v>4789</v>
      </c>
      <c r="P1189" t="s">
        <v>59</v>
      </c>
      <c r="Q1189" t="s">
        <v>60</v>
      </c>
    </row>
    <row r="1190" spans="1:17" x14ac:dyDescent="0.25">
      <c r="A1190" t="s">
        <v>43</v>
      </c>
      <c r="B1190" t="s">
        <v>38</v>
      </c>
      <c r="C1190" t="s">
        <v>49</v>
      </c>
      <c r="D1190" t="s">
        <v>26</v>
      </c>
      <c r="E1190">
        <v>15</v>
      </c>
      <c r="F1190" t="str">
        <f t="shared" si="18"/>
        <v>Aggregate1-in-10August Monthly System Peak DayAll15</v>
      </c>
      <c r="G1190">
        <v>42.129159999999999</v>
      </c>
      <c r="H1190">
        <v>45.955849999999998</v>
      </c>
      <c r="I1190">
        <v>85.102699999999999</v>
      </c>
      <c r="J1190">
        <v>-6.1111190000000004</v>
      </c>
      <c r="K1190">
        <v>-0.23978289999999999</v>
      </c>
      <c r="L1190">
        <v>3.8266870000000002</v>
      </c>
      <c r="M1190">
        <v>7.8931560000000003</v>
      </c>
      <c r="N1190">
        <v>13.76449</v>
      </c>
      <c r="O1190">
        <v>4789</v>
      </c>
      <c r="P1190" t="s">
        <v>59</v>
      </c>
      <c r="Q1190" t="s">
        <v>60</v>
      </c>
    </row>
    <row r="1191" spans="1:17" x14ac:dyDescent="0.25">
      <c r="A1191" t="s">
        <v>30</v>
      </c>
      <c r="B1191" t="s">
        <v>38</v>
      </c>
      <c r="C1191" t="s">
        <v>37</v>
      </c>
      <c r="D1191" t="s">
        <v>48</v>
      </c>
      <c r="E1191">
        <v>15</v>
      </c>
      <c r="F1191" t="str">
        <f t="shared" si="18"/>
        <v>Average Per Ton1-in-10August Typical Event Day30% Cycling15</v>
      </c>
      <c r="G1191">
        <v>0.98283609999999999</v>
      </c>
      <c r="H1191">
        <v>1.053512</v>
      </c>
      <c r="I1191">
        <v>85.575699999999998</v>
      </c>
      <c r="J1191">
        <v>-0.112801</v>
      </c>
      <c r="K1191">
        <v>-4.4012000000000001E-3</v>
      </c>
      <c r="L1191">
        <v>7.0676100000000006E-2</v>
      </c>
      <c r="M1191">
        <v>0.14575350000000001</v>
      </c>
      <c r="N1191">
        <v>0.25415320000000002</v>
      </c>
      <c r="O1191">
        <v>1337</v>
      </c>
      <c r="P1191" t="s">
        <v>59</v>
      </c>
      <c r="Q1191" t="s">
        <v>60</v>
      </c>
    </row>
    <row r="1192" spans="1:17" x14ac:dyDescent="0.25">
      <c r="A1192" t="s">
        <v>28</v>
      </c>
      <c r="B1192" t="s">
        <v>38</v>
      </c>
      <c r="C1192" t="s">
        <v>37</v>
      </c>
      <c r="D1192" t="s">
        <v>48</v>
      </c>
      <c r="E1192">
        <v>15</v>
      </c>
      <c r="F1192" t="str">
        <f t="shared" si="18"/>
        <v>Average Per Premise1-in-10August Typical Event Day30% Cycling15</v>
      </c>
      <c r="G1192">
        <v>10.42747</v>
      </c>
      <c r="H1192">
        <v>11.17732</v>
      </c>
      <c r="I1192">
        <v>85.575699999999998</v>
      </c>
      <c r="J1192">
        <v>-1.196771</v>
      </c>
      <c r="K1192">
        <v>-4.6695199999999999E-2</v>
      </c>
      <c r="L1192">
        <v>0.7498435</v>
      </c>
      <c r="M1192">
        <v>1.5463819999999999</v>
      </c>
      <c r="N1192">
        <v>2.6964570000000001</v>
      </c>
      <c r="O1192">
        <v>1337</v>
      </c>
      <c r="P1192" t="s">
        <v>59</v>
      </c>
      <c r="Q1192" t="s">
        <v>60</v>
      </c>
    </row>
    <row r="1193" spans="1:17" x14ac:dyDescent="0.25">
      <c r="A1193" t="s">
        <v>29</v>
      </c>
      <c r="B1193" t="s">
        <v>38</v>
      </c>
      <c r="C1193" t="s">
        <v>37</v>
      </c>
      <c r="D1193" t="s">
        <v>48</v>
      </c>
      <c r="E1193">
        <v>15</v>
      </c>
      <c r="F1193" t="str">
        <f t="shared" si="18"/>
        <v>Average Per Device1-in-10August Typical Event Day30% Cycling15</v>
      </c>
      <c r="G1193">
        <v>3.8185509999999998</v>
      </c>
      <c r="H1193">
        <v>4.0931439999999997</v>
      </c>
      <c r="I1193">
        <v>85.575699999999998</v>
      </c>
      <c r="J1193">
        <v>-0.4382586</v>
      </c>
      <c r="K1193">
        <v>-1.7099799999999998E-2</v>
      </c>
      <c r="L1193">
        <v>0.27459349999999999</v>
      </c>
      <c r="M1193">
        <v>0.56628670000000003</v>
      </c>
      <c r="N1193">
        <v>0.98744549999999998</v>
      </c>
      <c r="O1193">
        <v>1337</v>
      </c>
      <c r="P1193" t="s">
        <v>59</v>
      </c>
      <c r="Q1193" t="s">
        <v>60</v>
      </c>
    </row>
    <row r="1194" spans="1:17" x14ac:dyDescent="0.25">
      <c r="A1194" t="s">
        <v>43</v>
      </c>
      <c r="B1194" t="s">
        <v>38</v>
      </c>
      <c r="C1194" t="s">
        <v>37</v>
      </c>
      <c r="D1194" t="s">
        <v>48</v>
      </c>
      <c r="E1194">
        <v>15</v>
      </c>
      <c r="F1194" t="str">
        <f t="shared" si="18"/>
        <v>Aggregate1-in-10August Typical Event Day30% Cycling15</v>
      </c>
      <c r="G1194">
        <v>13.94153</v>
      </c>
      <c r="H1194">
        <v>14.94407</v>
      </c>
      <c r="I1194">
        <v>85.575699999999998</v>
      </c>
      <c r="J1194">
        <v>-1.600082</v>
      </c>
      <c r="K1194">
        <v>-6.2431500000000001E-2</v>
      </c>
      <c r="L1194">
        <v>1.0025409999999999</v>
      </c>
      <c r="M1194">
        <v>2.0675129999999999</v>
      </c>
      <c r="N1194">
        <v>3.6051639999999998</v>
      </c>
      <c r="O1194">
        <v>1337</v>
      </c>
      <c r="P1194" t="s">
        <v>59</v>
      </c>
      <c r="Q1194" t="s">
        <v>60</v>
      </c>
    </row>
    <row r="1195" spans="1:17" x14ac:dyDescent="0.25">
      <c r="A1195" t="s">
        <v>30</v>
      </c>
      <c r="B1195" t="s">
        <v>38</v>
      </c>
      <c r="C1195" t="s">
        <v>37</v>
      </c>
      <c r="D1195" t="s">
        <v>31</v>
      </c>
      <c r="E1195">
        <v>15</v>
      </c>
      <c r="F1195" t="str">
        <f t="shared" si="18"/>
        <v>Average Per Ton1-in-10August Typical Event Day50% Cycling15</v>
      </c>
      <c r="G1195">
        <v>0.93844369999999999</v>
      </c>
      <c r="H1195">
        <v>1.0281979999999999</v>
      </c>
      <c r="I1195">
        <v>84.573300000000003</v>
      </c>
      <c r="J1195">
        <v>-0.15408150000000001</v>
      </c>
      <c r="K1195">
        <v>-1.00213E-2</v>
      </c>
      <c r="L1195">
        <v>8.9754399999999998E-2</v>
      </c>
      <c r="M1195">
        <v>0.18953</v>
      </c>
      <c r="N1195">
        <v>0.3335902</v>
      </c>
      <c r="O1195">
        <v>3452</v>
      </c>
      <c r="P1195" t="s">
        <v>59</v>
      </c>
      <c r="Q1195" t="s">
        <v>60</v>
      </c>
    </row>
    <row r="1196" spans="1:17" x14ac:dyDescent="0.25">
      <c r="A1196" t="s">
        <v>28</v>
      </c>
      <c r="B1196" t="s">
        <v>38</v>
      </c>
      <c r="C1196" t="s">
        <v>37</v>
      </c>
      <c r="D1196" t="s">
        <v>31</v>
      </c>
      <c r="E1196">
        <v>15</v>
      </c>
      <c r="F1196" t="str">
        <f t="shared" si="18"/>
        <v>Average Per Premise1-in-10August Typical Event Day50% Cycling15</v>
      </c>
      <c r="G1196">
        <v>8.0881509999999999</v>
      </c>
      <c r="H1196">
        <v>8.8617150000000002</v>
      </c>
      <c r="I1196">
        <v>84.573300000000003</v>
      </c>
      <c r="J1196">
        <v>-1.3279799999999999</v>
      </c>
      <c r="K1196">
        <v>-8.6370500000000003E-2</v>
      </c>
      <c r="L1196">
        <v>0.77356449999999999</v>
      </c>
      <c r="M1196">
        <v>1.6335</v>
      </c>
      <c r="N1196">
        <v>2.8751090000000001</v>
      </c>
      <c r="O1196">
        <v>3452</v>
      </c>
      <c r="P1196" t="s">
        <v>59</v>
      </c>
      <c r="Q1196" t="s">
        <v>60</v>
      </c>
    </row>
    <row r="1197" spans="1:17" x14ac:dyDescent="0.25">
      <c r="A1197" t="s">
        <v>29</v>
      </c>
      <c r="B1197" t="s">
        <v>38</v>
      </c>
      <c r="C1197" t="s">
        <v>37</v>
      </c>
      <c r="D1197" t="s">
        <v>31</v>
      </c>
      <c r="E1197">
        <v>15</v>
      </c>
      <c r="F1197" t="str">
        <f t="shared" si="18"/>
        <v>Average Per Device1-in-10August Typical Event Day50% Cycling15</v>
      </c>
      <c r="G1197">
        <v>3.6397200000000001</v>
      </c>
      <c r="H1197">
        <v>3.9878290000000001</v>
      </c>
      <c r="I1197">
        <v>84.573300000000003</v>
      </c>
      <c r="J1197">
        <v>-0.59759960000000001</v>
      </c>
      <c r="K1197">
        <v>-3.88673E-2</v>
      </c>
      <c r="L1197">
        <v>0.3481091</v>
      </c>
      <c r="M1197">
        <v>0.7350854</v>
      </c>
      <c r="N1197">
        <v>1.2938179999999999</v>
      </c>
      <c r="O1197">
        <v>3452</v>
      </c>
      <c r="P1197" t="s">
        <v>59</v>
      </c>
      <c r="Q1197" t="s">
        <v>60</v>
      </c>
    </row>
    <row r="1198" spans="1:17" x14ac:dyDescent="0.25">
      <c r="A1198" t="s">
        <v>43</v>
      </c>
      <c r="B1198" t="s">
        <v>38</v>
      </c>
      <c r="C1198" t="s">
        <v>37</v>
      </c>
      <c r="D1198" t="s">
        <v>31</v>
      </c>
      <c r="E1198">
        <v>15</v>
      </c>
      <c r="F1198" t="str">
        <f t="shared" si="18"/>
        <v>Aggregate1-in-10August Typical Event Day50% Cycling15</v>
      </c>
      <c r="G1198">
        <v>27.920300000000001</v>
      </c>
      <c r="H1198">
        <v>30.59064</v>
      </c>
      <c r="I1198">
        <v>84.573300000000003</v>
      </c>
      <c r="J1198">
        <v>-4.584187</v>
      </c>
      <c r="K1198">
        <v>-0.2981509</v>
      </c>
      <c r="L1198">
        <v>2.6703450000000002</v>
      </c>
      <c r="M1198">
        <v>5.6388410000000002</v>
      </c>
      <c r="N1198">
        <v>9.9248770000000004</v>
      </c>
      <c r="O1198">
        <v>3452</v>
      </c>
      <c r="P1198" t="s">
        <v>59</v>
      </c>
      <c r="Q1198" t="s">
        <v>60</v>
      </c>
    </row>
    <row r="1199" spans="1:17" x14ac:dyDescent="0.25">
      <c r="A1199" t="s">
        <v>30</v>
      </c>
      <c r="B1199" t="s">
        <v>38</v>
      </c>
      <c r="C1199" t="s">
        <v>37</v>
      </c>
      <c r="D1199" t="s">
        <v>26</v>
      </c>
      <c r="E1199">
        <v>15</v>
      </c>
      <c r="F1199" t="str">
        <f t="shared" si="18"/>
        <v>Average Per Ton1-in-10August Typical Event DayAll15</v>
      </c>
      <c r="G1199">
        <v>0.95083799999999996</v>
      </c>
      <c r="H1199">
        <v>1.035266</v>
      </c>
      <c r="I1199">
        <v>84.853099999999998</v>
      </c>
      <c r="J1199">
        <v>-0.14255599999999999</v>
      </c>
      <c r="K1199">
        <v>-8.4522E-3</v>
      </c>
      <c r="L1199">
        <v>8.4427699999999994E-2</v>
      </c>
      <c r="M1199">
        <v>0.17730760000000001</v>
      </c>
      <c r="N1199">
        <v>0.3114114</v>
      </c>
      <c r="O1199">
        <v>4789</v>
      </c>
      <c r="P1199" t="s">
        <v>59</v>
      </c>
      <c r="Q1199" t="s">
        <v>60</v>
      </c>
    </row>
    <row r="1200" spans="1:17" x14ac:dyDescent="0.25">
      <c r="A1200" t="s">
        <v>28</v>
      </c>
      <c r="B1200" t="s">
        <v>38</v>
      </c>
      <c r="C1200" t="s">
        <v>37</v>
      </c>
      <c r="D1200" t="s">
        <v>26</v>
      </c>
      <c r="E1200">
        <v>15</v>
      </c>
      <c r="F1200" t="str">
        <f t="shared" si="18"/>
        <v>Average Per Premise1-in-10August Typical Event DayAll15</v>
      </c>
      <c r="G1200">
        <v>8.7234669999999994</v>
      </c>
      <c r="H1200">
        <v>9.4980499999999992</v>
      </c>
      <c r="I1200">
        <v>84.853099999999998</v>
      </c>
      <c r="J1200">
        <v>-1.3078799999999999</v>
      </c>
      <c r="K1200">
        <v>-7.7544600000000005E-2</v>
      </c>
      <c r="L1200">
        <v>0.7745824</v>
      </c>
      <c r="M1200">
        <v>1.626709</v>
      </c>
      <c r="N1200">
        <v>2.8570449999999998</v>
      </c>
      <c r="O1200">
        <v>4789</v>
      </c>
      <c r="P1200" t="s">
        <v>59</v>
      </c>
      <c r="Q1200" t="s">
        <v>60</v>
      </c>
    </row>
    <row r="1201" spans="1:17" x14ac:dyDescent="0.25">
      <c r="A1201" t="s">
        <v>29</v>
      </c>
      <c r="B1201" t="s">
        <v>38</v>
      </c>
      <c r="C1201" t="s">
        <v>37</v>
      </c>
      <c r="D1201" t="s">
        <v>26</v>
      </c>
      <c r="E1201">
        <v>15</v>
      </c>
      <c r="F1201" t="str">
        <f t="shared" si="18"/>
        <v>Average Per Device1-in-10August Typical Event DayAll15</v>
      </c>
      <c r="G1201">
        <v>3.6898680000000001</v>
      </c>
      <c r="H1201">
        <v>4.0175020000000004</v>
      </c>
      <c r="I1201">
        <v>84.853099999999998</v>
      </c>
      <c r="J1201">
        <v>-0.55320959999999997</v>
      </c>
      <c r="K1201">
        <v>-3.27999E-2</v>
      </c>
      <c r="L1201">
        <v>0.32763419999999999</v>
      </c>
      <c r="M1201">
        <v>0.68806849999999997</v>
      </c>
      <c r="N1201">
        <v>1.2084779999999999</v>
      </c>
      <c r="O1201">
        <v>4789</v>
      </c>
      <c r="P1201" t="s">
        <v>59</v>
      </c>
      <c r="Q1201" t="s">
        <v>60</v>
      </c>
    </row>
    <row r="1202" spans="1:17" x14ac:dyDescent="0.25">
      <c r="A1202" t="s">
        <v>43</v>
      </c>
      <c r="B1202" t="s">
        <v>38</v>
      </c>
      <c r="C1202" t="s">
        <v>37</v>
      </c>
      <c r="D1202" t="s">
        <v>26</v>
      </c>
      <c r="E1202">
        <v>15</v>
      </c>
      <c r="F1202" t="str">
        <f t="shared" si="18"/>
        <v>Aggregate1-in-10August Typical Event DayAll15</v>
      </c>
      <c r="G1202">
        <v>41.776690000000002</v>
      </c>
      <c r="H1202">
        <v>45.486159999999998</v>
      </c>
      <c r="I1202">
        <v>84.853099999999998</v>
      </c>
      <c r="J1202">
        <v>-6.263439</v>
      </c>
      <c r="K1202">
        <v>-0.371361</v>
      </c>
      <c r="L1202">
        <v>3.7094749999999999</v>
      </c>
      <c r="M1202">
        <v>7.790311</v>
      </c>
      <c r="N1202">
        <v>13.68239</v>
      </c>
      <c r="O1202">
        <v>4789</v>
      </c>
      <c r="P1202" t="s">
        <v>59</v>
      </c>
      <c r="Q1202" t="s">
        <v>60</v>
      </c>
    </row>
    <row r="1203" spans="1:17" x14ac:dyDescent="0.25">
      <c r="A1203" t="s">
        <v>30</v>
      </c>
      <c r="B1203" t="s">
        <v>38</v>
      </c>
      <c r="C1203" t="s">
        <v>50</v>
      </c>
      <c r="D1203" t="s">
        <v>48</v>
      </c>
      <c r="E1203">
        <v>15</v>
      </c>
      <c r="F1203" t="str">
        <f t="shared" si="18"/>
        <v>Average Per Ton1-in-10July Monthly System Peak Day30% Cycling15</v>
      </c>
      <c r="G1203">
        <v>0.90482280000000004</v>
      </c>
      <c r="H1203">
        <v>0.97053239999999996</v>
      </c>
      <c r="I1203">
        <v>82.223600000000005</v>
      </c>
      <c r="J1203">
        <v>-0.1262836</v>
      </c>
      <c r="K1203">
        <v>-1.2852499999999999E-2</v>
      </c>
      <c r="L1203">
        <v>6.5709600000000007E-2</v>
      </c>
      <c r="M1203">
        <v>0.1442716</v>
      </c>
      <c r="N1203">
        <v>0.25770270000000001</v>
      </c>
      <c r="O1203">
        <v>1337</v>
      </c>
      <c r="P1203" t="s">
        <v>59</v>
      </c>
      <c r="Q1203" t="s">
        <v>60</v>
      </c>
    </row>
    <row r="1204" spans="1:17" x14ac:dyDescent="0.25">
      <c r="A1204" t="s">
        <v>28</v>
      </c>
      <c r="B1204" t="s">
        <v>38</v>
      </c>
      <c r="C1204" t="s">
        <v>50</v>
      </c>
      <c r="D1204" t="s">
        <v>48</v>
      </c>
      <c r="E1204">
        <v>15</v>
      </c>
      <c r="F1204" t="str">
        <f t="shared" si="18"/>
        <v>Average Per Premise1-in-10July Monthly System Peak Day30% Cycling15</v>
      </c>
      <c r="G1204">
        <v>9.5997850000000007</v>
      </c>
      <c r="H1204">
        <v>10.29693</v>
      </c>
      <c r="I1204">
        <v>82.223600000000005</v>
      </c>
      <c r="J1204">
        <v>-1.339815</v>
      </c>
      <c r="K1204">
        <v>-0.13635939999999999</v>
      </c>
      <c r="L1204">
        <v>0.69715050000000001</v>
      </c>
      <c r="M1204">
        <v>1.5306599999999999</v>
      </c>
      <c r="N1204">
        <v>2.7341160000000002</v>
      </c>
      <c r="O1204">
        <v>1337</v>
      </c>
      <c r="P1204" t="s">
        <v>59</v>
      </c>
      <c r="Q1204" t="s">
        <v>60</v>
      </c>
    </row>
    <row r="1205" spans="1:17" x14ac:dyDescent="0.25">
      <c r="A1205" t="s">
        <v>29</v>
      </c>
      <c r="B1205" t="s">
        <v>38</v>
      </c>
      <c r="C1205" t="s">
        <v>50</v>
      </c>
      <c r="D1205" t="s">
        <v>48</v>
      </c>
      <c r="E1205">
        <v>15</v>
      </c>
      <c r="F1205" t="str">
        <f t="shared" si="18"/>
        <v>Average Per Device1-in-10July Monthly System Peak Day30% Cycling15</v>
      </c>
      <c r="G1205">
        <v>3.5154510000000001</v>
      </c>
      <c r="H1205">
        <v>3.7707480000000002</v>
      </c>
      <c r="I1205">
        <v>82.223600000000005</v>
      </c>
      <c r="J1205">
        <v>-0.49064170000000001</v>
      </c>
      <c r="K1205">
        <v>-4.9935E-2</v>
      </c>
      <c r="L1205">
        <v>0.2552972</v>
      </c>
      <c r="M1205">
        <v>0.56052939999999996</v>
      </c>
      <c r="N1205">
        <v>1.001236</v>
      </c>
      <c r="O1205">
        <v>1337</v>
      </c>
      <c r="P1205" t="s">
        <v>59</v>
      </c>
      <c r="Q1205" t="s">
        <v>60</v>
      </c>
    </row>
    <row r="1206" spans="1:17" x14ac:dyDescent="0.25">
      <c r="A1206" t="s">
        <v>43</v>
      </c>
      <c r="B1206" t="s">
        <v>38</v>
      </c>
      <c r="C1206" t="s">
        <v>50</v>
      </c>
      <c r="D1206" t="s">
        <v>48</v>
      </c>
      <c r="E1206">
        <v>15</v>
      </c>
      <c r="F1206" t="str">
        <f t="shared" si="18"/>
        <v>Aggregate1-in-10July Monthly System Peak Day30% Cycling15</v>
      </c>
      <c r="G1206">
        <v>12.834910000000001</v>
      </c>
      <c r="H1206">
        <v>13.766999999999999</v>
      </c>
      <c r="I1206">
        <v>82.223600000000005</v>
      </c>
      <c r="J1206">
        <v>-1.7913330000000001</v>
      </c>
      <c r="K1206">
        <v>-0.18231249999999999</v>
      </c>
      <c r="L1206">
        <v>0.93209019999999998</v>
      </c>
      <c r="M1206">
        <v>2.0464929999999999</v>
      </c>
      <c r="N1206">
        <v>3.6555140000000002</v>
      </c>
      <c r="O1206">
        <v>1337</v>
      </c>
      <c r="P1206" t="s">
        <v>59</v>
      </c>
      <c r="Q1206" t="s">
        <v>60</v>
      </c>
    </row>
    <row r="1207" spans="1:17" x14ac:dyDescent="0.25">
      <c r="A1207" t="s">
        <v>30</v>
      </c>
      <c r="B1207" t="s">
        <v>38</v>
      </c>
      <c r="C1207" t="s">
        <v>50</v>
      </c>
      <c r="D1207" t="s">
        <v>31</v>
      </c>
      <c r="E1207">
        <v>15</v>
      </c>
      <c r="F1207" t="str">
        <f t="shared" si="18"/>
        <v>Average Per Ton1-in-10July Monthly System Peak Day50% Cycling15</v>
      </c>
      <c r="G1207">
        <v>0.91898159999999995</v>
      </c>
      <c r="H1207">
        <v>0.99485270000000003</v>
      </c>
      <c r="I1207">
        <v>81.475300000000004</v>
      </c>
      <c r="J1207">
        <v>-0.17516660000000001</v>
      </c>
      <c r="K1207">
        <v>-2.68515E-2</v>
      </c>
      <c r="L1207">
        <v>7.5871099999999997E-2</v>
      </c>
      <c r="M1207">
        <v>0.17859369999999999</v>
      </c>
      <c r="N1207">
        <v>0.3269088</v>
      </c>
      <c r="O1207">
        <v>3452</v>
      </c>
      <c r="P1207" t="s">
        <v>59</v>
      </c>
      <c r="Q1207" t="s">
        <v>60</v>
      </c>
    </row>
    <row r="1208" spans="1:17" x14ac:dyDescent="0.25">
      <c r="A1208" t="s">
        <v>28</v>
      </c>
      <c r="B1208" t="s">
        <v>38</v>
      </c>
      <c r="C1208" t="s">
        <v>50</v>
      </c>
      <c r="D1208" t="s">
        <v>31</v>
      </c>
      <c r="E1208">
        <v>15</v>
      </c>
      <c r="F1208" t="str">
        <f t="shared" si="18"/>
        <v>Average Per Premise1-in-10July Monthly System Peak Day50% Cycling15</v>
      </c>
      <c r="G1208">
        <v>7.9204129999999999</v>
      </c>
      <c r="H1208">
        <v>8.5743229999999997</v>
      </c>
      <c r="I1208">
        <v>81.475300000000004</v>
      </c>
      <c r="J1208">
        <v>-1.509706</v>
      </c>
      <c r="K1208">
        <v>-0.23142480000000001</v>
      </c>
      <c r="L1208">
        <v>0.65390899999999996</v>
      </c>
      <c r="M1208">
        <v>1.5392429999999999</v>
      </c>
      <c r="N1208">
        <v>2.8175240000000001</v>
      </c>
      <c r="O1208">
        <v>3452</v>
      </c>
      <c r="P1208" t="s">
        <v>59</v>
      </c>
      <c r="Q1208" t="s">
        <v>60</v>
      </c>
    </row>
    <row r="1209" spans="1:17" x14ac:dyDescent="0.25">
      <c r="A1209" t="s">
        <v>29</v>
      </c>
      <c r="B1209" t="s">
        <v>38</v>
      </c>
      <c r="C1209" t="s">
        <v>50</v>
      </c>
      <c r="D1209" t="s">
        <v>31</v>
      </c>
      <c r="E1209">
        <v>15</v>
      </c>
      <c r="F1209" t="str">
        <f t="shared" si="18"/>
        <v>Average Per Device1-in-10July Monthly System Peak Day50% Cycling15</v>
      </c>
      <c r="G1209">
        <v>3.564238</v>
      </c>
      <c r="H1209">
        <v>3.858501</v>
      </c>
      <c r="I1209">
        <v>81.475300000000004</v>
      </c>
      <c r="J1209">
        <v>-0.67937760000000003</v>
      </c>
      <c r="K1209">
        <v>-0.1041426</v>
      </c>
      <c r="L1209">
        <v>0.29426330000000001</v>
      </c>
      <c r="M1209">
        <v>0.69266930000000004</v>
      </c>
      <c r="N1209">
        <v>1.2679039999999999</v>
      </c>
      <c r="O1209">
        <v>3452</v>
      </c>
      <c r="P1209" t="s">
        <v>59</v>
      </c>
      <c r="Q1209" t="s">
        <v>60</v>
      </c>
    </row>
    <row r="1210" spans="1:17" x14ac:dyDescent="0.25">
      <c r="A1210" t="s">
        <v>43</v>
      </c>
      <c r="B1210" t="s">
        <v>38</v>
      </c>
      <c r="C1210" t="s">
        <v>50</v>
      </c>
      <c r="D1210" t="s">
        <v>31</v>
      </c>
      <c r="E1210">
        <v>15</v>
      </c>
      <c r="F1210" t="str">
        <f t="shared" si="18"/>
        <v>Aggregate1-in-10July Monthly System Peak Day50% Cycling15</v>
      </c>
      <c r="G1210">
        <v>27.341270000000002</v>
      </c>
      <c r="H1210">
        <v>29.598559999999999</v>
      </c>
      <c r="I1210">
        <v>81.475300000000004</v>
      </c>
      <c r="J1210">
        <v>-5.211506</v>
      </c>
      <c r="K1210">
        <v>-0.79887830000000004</v>
      </c>
      <c r="L1210">
        <v>2.2572939999999999</v>
      </c>
      <c r="M1210">
        <v>5.313466</v>
      </c>
      <c r="N1210">
        <v>9.7260930000000005</v>
      </c>
      <c r="O1210">
        <v>3452</v>
      </c>
      <c r="P1210" t="s">
        <v>59</v>
      </c>
      <c r="Q1210" t="s">
        <v>60</v>
      </c>
    </row>
    <row r="1211" spans="1:17" x14ac:dyDescent="0.25">
      <c r="A1211" t="s">
        <v>30</v>
      </c>
      <c r="B1211" t="s">
        <v>38</v>
      </c>
      <c r="C1211" t="s">
        <v>50</v>
      </c>
      <c r="D1211" t="s">
        <v>26</v>
      </c>
      <c r="E1211">
        <v>15</v>
      </c>
      <c r="F1211" t="str">
        <f t="shared" si="18"/>
        <v>Average Per Ton1-in-10July Monthly System Peak DayAll15</v>
      </c>
      <c r="G1211">
        <v>0.91502850000000002</v>
      </c>
      <c r="H1211">
        <v>0.98806249999999995</v>
      </c>
      <c r="I1211">
        <v>81.684200000000004</v>
      </c>
      <c r="J1211">
        <v>-0.16151850000000001</v>
      </c>
      <c r="K1211">
        <v>-2.2943000000000002E-2</v>
      </c>
      <c r="L1211">
        <v>7.3034000000000002E-2</v>
      </c>
      <c r="M1211">
        <v>0.16901099999999999</v>
      </c>
      <c r="N1211">
        <v>0.30758649999999998</v>
      </c>
      <c r="O1211">
        <v>4789</v>
      </c>
      <c r="P1211" t="s">
        <v>59</v>
      </c>
      <c r="Q1211" t="s">
        <v>60</v>
      </c>
    </row>
    <row r="1212" spans="1:17" x14ac:dyDescent="0.25">
      <c r="A1212" t="s">
        <v>28</v>
      </c>
      <c r="B1212" t="s">
        <v>38</v>
      </c>
      <c r="C1212" t="s">
        <v>50</v>
      </c>
      <c r="D1212" t="s">
        <v>26</v>
      </c>
      <c r="E1212">
        <v>15</v>
      </c>
      <c r="F1212" t="str">
        <f t="shared" si="18"/>
        <v>Average Per Premise1-in-10July Monthly System Peak DayAll15</v>
      </c>
      <c r="G1212">
        <v>8.394933</v>
      </c>
      <c r="H1212">
        <v>9.0649840000000008</v>
      </c>
      <c r="I1212">
        <v>81.684200000000004</v>
      </c>
      <c r="J1212">
        <v>-1.4818519999999999</v>
      </c>
      <c r="K1212">
        <v>-0.2104905</v>
      </c>
      <c r="L1212">
        <v>0.6700507</v>
      </c>
      <c r="M1212">
        <v>1.550592</v>
      </c>
      <c r="N1212">
        <v>2.8219530000000002</v>
      </c>
      <c r="O1212">
        <v>4789</v>
      </c>
      <c r="P1212" t="s">
        <v>59</v>
      </c>
      <c r="Q1212" t="s">
        <v>60</v>
      </c>
    </row>
    <row r="1213" spans="1:17" x14ac:dyDescent="0.25">
      <c r="A1213" t="s">
        <v>29</v>
      </c>
      <c r="B1213" t="s">
        <v>38</v>
      </c>
      <c r="C1213" t="s">
        <v>50</v>
      </c>
      <c r="D1213" t="s">
        <v>26</v>
      </c>
      <c r="E1213">
        <v>15</v>
      </c>
      <c r="F1213" t="str">
        <f t="shared" si="18"/>
        <v>Average Per Device1-in-10July Monthly System Peak DayAll15</v>
      </c>
      <c r="G1213">
        <v>3.5509040000000001</v>
      </c>
      <c r="H1213">
        <v>3.8343229999999999</v>
      </c>
      <c r="I1213">
        <v>81.684200000000004</v>
      </c>
      <c r="J1213">
        <v>-0.62679649999999998</v>
      </c>
      <c r="K1213">
        <v>-8.9033699999999993E-2</v>
      </c>
      <c r="L1213">
        <v>0.28341919999999998</v>
      </c>
      <c r="M1213">
        <v>0.65587220000000002</v>
      </c>
      <c r="N1213">
        <v>1.193635</v>
      </c>
      <c r="O1213">
        <v>4789</v>
      </c>
      <c r="P1213" t="s">
        <v>59</v>
      </c>
      <c r="Q1213" t="s">
        <v>60</v>
      </c>
    </row>
    <row r="1214" spans="1:17" x14ac:dyDescent="0.25">
      <c r="A1214" t="s">
        <v>43</v>
      </c>
      <c r="B1214" t="s">
        <v>38</v>
      </c>
      <c r="C1214" t="s">
        <v>50</v>
      </c>
      <c r="D1214" t="s">
        <v>26</v>
      </c>
      <c r="E1214">
        <v>15</v>
      </c>
      <c r="F1214" t="str">
        <f t="shared" si="18"/>
        <v>Aggregate1-in-10July Monthly System Peak DayAll15</v>
      </c>
      <c r="G1214">
        <v>40.203330000000001</v>
      </c>
      <c r="H1214">
        <v>43.412210000000002</v>
      </c>
      <c r="I1214">
        <v>81.684200000000004</v>
      </c>
      <c r="J1214">
        <v>-7.09659</v>
      </c>
      <c r="K1214">
        <v>-1.0080389999999999</v>
      </c>
      <c r="L1214">
        <v>3.2088730000000001</v>
      </c>
      <c r="M1214">
        <v>7.4257850000000003</v>
      </c>
      <c r="N1214">
        <v>13.514329999999999</v>
      </c>
      <c r="O1214">
        <v>4789</v>
      </c>
      <c r="P1214" t="s">
        <v>59</v>
      </c>
      <c r="Q1214" t="s">
        <v>60</v>
      </c>
    </row>
    <row r="1215" spans="1:17" x14ac:dyDescent="0.25">
      <c r="A1215" t="s">
        <v>30</v>
      </c>
      <c r="B1215" t="s">
        <v>38</v>
      </c>
      <c r="C1215" t="s">
        <v>51</v>
      </c>
      <c r="D1215" t="s">
        <v>48</v>
      </c>
      <c r="E1215">
        <v>15</v>
      </c>
      <c r="F1215" t="str">
        <f t="shared" si="18"/>
        <v>Average Per Ton1-in-10June Monthly System Peak Day30% Cycling15</v>
      </c>
      <c r="G1215">
        <v>0.88343700000000003</v>
      </c>
      <c r="H1215">
        <v>0.94778510000000005</v>
      </c>
      <c r="I1215">
        <v>82.611199999999997</v>
      </c>
      <c r="J1215">
        <v>-0.1308734</v>
      </c>
      <c r="K1215">
        <v>-1.5534900000000001E-2</v>
      </c>
      <c r="L1215">
        <v>6.4348100000000005E-2</v>
      </c>
      <c r="M1215">
        <v>0.1442311</v>
      </c>
      <c r="N1215">
        <v>0.25956950000000001</v>
      </c>
      <c r="O1215">
        <v>1337</v>
      </c>
      <c r="P1215" t="s">
        <v>59</v>
      </c>
      <c r="Q1215" t="s">
        <v>60</v>
      </c>
    </row>
    <row r="1216" spans="1:17" x14ac:dyDescent="0.25">
      <c r="A1216" t="s">
        <v>28</v>
      </c>
      <c r="B1216" t="s">
        <v>38</v>
      </c>
      <c r="C1216" t="s">
        <v>51</v>
      </c>
      <c r="D1216" t="s">
        <v>48</v>
      </c>
      <c r="E1216">
        <v>15</v>
      </c>
      <c r="F1216" t="str">
        <f t="shared" si="18"/>
        <v>Average Per Premise1-in-10June Monthly System Peak Day30% Cycling15</v>
      </c>
      <c r="G1216">
        <v>9.3728909999999992</v>
      </c>
      <c r="H1216">
        <v>10.0556</v>
      </c>
      <c r="I1216">
        <v>82.611199999999997</v>
      </c>
      <c r="J1216">
        <v>-1.3885110000000001</v>
      </c>
      <c r="K1216">
        <v>-0.1648191</v>
      </c>
      <c r="L1216">
        <v>0.68270569999999997</v>
      </c>
      <c r="M1216">
        <v>1.5302309999999999</v>
      </c>
      <c r="N1216">
        <v>2.7539220000000002</v>
      </c>
      <c r="O1216">
        <v>1337</v>
      </c>
      <c r="P1216" t="s">
        <v>59</v>
      </c>
      <c r="Q1216" t="s">
        <v>60</v>
      </c>
    </row>
    <row r="1217" spans="1:17" x14ac:dyDescent="0.25">
      <c r="A1217" t="s">
        <v>29</v>
      </c>
      <c r="B1217" t="s">
        <v>38</v>
      </c>
      <c r="C1217" t="s">
        <v>51</v>
      </c>
      <c r="D1217" t="s">
        <v>48</v>
      </c>
      <c r="E1217">
        <v>15</v>
      </c>
      <c r="F1217" t="str">
        <f t="shared" si="18"/>
        <v>Average Per Device1-in-10June Monthly System Peak Day30% Cycling15</v>
      </c>
      <c r="G1217">
        <v>3.4323619999999999</v>
      </c>
      <c r="H1217">
        <v>3.6823700000000001</v>
      </c>
      <c r="I1217">
        <v>82.611199999999997</v>
      </c>
      <c r="J1217">
        <v>-0.50847399999999998</v>
      </c>
      <c r="K1217">
        <v>-6.0356899999999998E-2</v>
      </c>
      <c r="L1217">
        <v>0.25000749999999999</v>
      </c>
      <c r="M1217">
        <v>0.56037199999999998</v>
      </c>
      <c r="N1217">
        <v>1.008489</v>
      </c>
      <c r="O1217">
        <v>1337</v>
      </c>
      <c r="P1217" t="s">
        <v>59</v>
      </c>
      <c r="Q1217" t="s">
        <v>60</v>
      </c>
    </row>
    <row r="1218" spans="1:17" x14ac:dyDescent="0.25">
      <c r="A1218" t="s">
        <v>43</v>
      </c>
      <c r="B1218" t="s">
        <v>38</v>
      </c>
      <c r="C1218" t="s">
        <v>51</v>
      </c>
      <c r="D1218" t="s">
        <v>48</v>
      </c>
      <c r="E1218">
        <v>15</v>
      </c>
      <c r="F1218" t="str">
        <f t="shared" si="18"/>
        <v>Aggregate1-in-10June Monthly System Peak Day30% Cycling15</v>
      </c>
      <c r="G1218">
        <v>12.531549999999999</v>
      </c>
      <c r="H1218">
        <v>13.444330000000001</v>
      </c>
      <c r="I1218">
        <v>82.611199999999997</v>
      </c>
      <c r="J1218">
        <v>-1.856439</v>
      </c>
      <c r="K1218">
        <v>-0.22036320000000001</v>
      </c>
      <c r="L1218">
        <v>0.91277750000000002</v>
      </c>
      <c r="M1218">
        <v>2.0459179999999999</v>
      </c>
      <c r="N1218">
        <v>3.6819929999999998</v>
      </c>
      <c r="O1218">
        <v>1337</v>
      </c>
      <c r="P1218" t="s">
        <v>59</v>
      </c>
      <c r="Q1218" t="s">
        <v>60</v>
      </c>
    </row>
    <row r="1219" spans="1:17" x14ac:dyDescent="0.25">
      <c r="A1219" t="s">
        <v>30</v>
      </c>
      <c r="B1219" t="s">
        <v>38</v>
      </c>
      <c r="C1219" t="s">
        <v>51</v>
      </c>
      <c r="D1219" t="s">
        <v>31</v>
      </c>
      <c r="E1219">
        <v>15</v>
      </c>
      <c r="F1219" t="str">
        <f t="shared" ref="F1219:F1282" si="19">CONCATENATE(A1219,B1219,C1219,D1219,E1219)</f>
        <v>Average Per Ton1-in-10June Monthly System Peak Day50% Cycling15</v>
      </c>
      <c r="G1219">
        <v>0.91357469999999996</v>
      </c>
      <c r="H1219">
        <v>0.98558880000000004</v>
      </c>
      <c r="I1219">
        <v>81.825900000000004</v>
      </c>
      <c r="J1219">
        <v>-0.18221909999999999</v>
      </c>
      <c r="K1219">
        <v>-3.2016099999999999E-2</v>
      </c>
      <c r="L1219">
        <v>7.2014099999999998E-2</v>
      </c>
      <c r="M1219">
        <v>0.17604420000000001</v>
      </c>
      <c r="N1219">
        <v>0.32624720000000001</v>
      </c>
      <c r="O1219">
        <v>3452</v>
      </c>
      <c r="P1219" t="s">
        <v>59</v>
      </c>
      <c r="Q1219" t="s">
        <v>60</v>
      </c>
    </row>
    <row r="1220" spans="1:17" x14ac:dyDescent="0.25">
      <c r="A1220" t="s">
        <v>28</v>
      </c>
      <c r="B1220" t="s">
        <v>38</v>
      </c>
      <c r="C1220" t="s">
        <v>51</v>
      </c>
      <c r="D1220" t="s">
        <v>31</v>
      </c>
      <c r="E1220">
        <v>15</v>
      </c>
      <c r="F1220" t="str">
        <f t="shared" si="19"/>
        <v>Average Per Premise1-in-10June Monthly System Peak Day50% Cycling15</v>
      </c>
      <c r="G1220">
        <v>7.8738130000000002</v>
      </c>
      <c r="H1220">
        <v>8.4944790000000001</v>
      </c>
      <c r="I1220">
        <v>81.825900000000004</v>
      </c>
      <c r="J1220">
        <v>-1.570489</v>
      </c>
      <c r="K1220">
        <v>-0.27593669999999998</v>
      </c>
      <c r="L1220">
        <v>0.62066650000000001</v>
      </c>
      <c r="M1220">
        <v>1.5172699999999999</v>
      </c>
      <c r="N1220">
        <v>2.8118219999999998</v>
      </c>
      <c r="O1220">
        <v>3452</v>
      </c>
      <c r="P1220" t="s">
        <v>59</v>
      </c>
      <c r="Q1220" t="s">
        <v>60</v>
      </c>
    </row>
    <row r="1221" spans="1:17" x14ac:dyDescent="0.25">
      <c r="A1221" t="s">
        <v>29</v>
      </c>
      <c r="B1221" t="s">
        <v>38</v>
      </c>
      <c r="C1221" t="s">
        <v>51</v>
      </c>
      <c r="D1221" t="s">
        <v>31</v>
      </c>
      <c r="E1221">
        <v>15</v>
      </c>
      <c r="F1221" t="str">
        <f t="shared" si="19"/>
        <v>Average Per Device1-in-10June Monthly System Peak Day50% Cycling15</v>
      </c>
      <c r="G1221">
        <v>3.5432670000000002</v>
      </c>
      <c r="H1221">
        <v>3.8225709999999999</v>
      </c>
      <c r="I1221">
        <v>81.825900000000004</v>
      </c>
      <c r="J1221">
        <v>-0.70673039999999998</v>
      </c>
      <c r="K1221">
        <v>-0.1241733</v>
      </c>
      <c r="L1221">
        <v>0.279304</v>
      </c>
      <c r="M1221">
        <v>0.68278119999999998</v>
      </c>
      <c r="N1221">
        <v>1.2653380000000001</v>
      </c>
      <c r="O1221">
        <v>3452</v>
      </c>
      <c r="P1221" t="s">
        <v>59</v>
      </c>
      <c r="Q1221" t="s">
        <v>60</v>
      </c>
    </row>
    <row r="1222" spans="1:17" x14ac:dyDescent="0.25">
      <c r="A1222" t="s">
        <v>43</v>
      </c>
      <c r="B1222" t="s">
        <v>38</v>
      </c>
      <c r="C1222" t="s">
        <v>51</v>
      </c>
      <c r="D1222" t="s">
        <v>31</v>
      </c>
      <c r="E1222">
        <v>15</v>
      </c>
      <c r="F1222" t="str">
        <f t="shared" si="19"/>
        <v>Aggregate1-in-10June Monthly System Peak Day50% Cycling15</v>
      </c>
      <c r="G1222">
        <v>27.180399999999999</v>
      </c>
      <c r="H1222">
        <v>29.322939999999999</v>
      </c>
      <c r="I1222">
        <v>81.825900000000004</v>
      </c>
      <c r="J1222">
        <v>-5.4213290000000001</v>
      </c>
      <c r="K1222">
        <v>-0.95253339999999997</v>
      </c>
      <c r="L1222">
        <v>2.142541</v>
      </c>
      <c r="M1222">
        <v>5.2376149999999999</v>
      </c>
      <c r="N1222">
        <v>9.7064109999999992</v>
      </c>
      <c r="O1222">
        <v>3452</v>
      </c>
      <c r="P1222" t="s">
        <v>59</v>
      </c>
      <c r="Q1222" t="s">
        <v>60</v>
      </c>
    </row>
    <row r="1223" spans="1:17" x14ac:dyDescent="0.25">
      <c r="A1223" t="s">
        <v>30</v>
      </c>
      <c r="B1223" t="s">
        <v>38</v>
      </c>
      <c r="C1223" t="s">
        <v>51</v>
      </c>
      <c r="D1223" t="s">
        <v>26</v>
      </c>
      <c r="E1223">
        <v>15</v>
      </c>
      <c r="F1223" t="str">
        <f t="shared" si="19"/>
        <v>Average Per Ton1-in-10June Monthly System Peak DayAll15</v>
      </c>
      <c r="G1223">
        <v>0.90516030000000003</v>
      </c>
      <c r="H1223">
        <v>0.97503399999999996</v>
      </c>
      <c r="I1223">
        <v>82.045199999999994</v>
      </c>
      <c r="J1223">
        <v>-0.16788339999999999</v>
      </c>
      <c r="K1223">
        <v>-2.7414600000000001E-2</v>
      </c>
      <c r="L1223">
        <v>6.9873699999999997E-2</v>
      </c>
      <c r="M1223">
        <v>0.16716200000000001</v>
      </c>
      <c r="N1223">
        <v>0.30763079999999998</v>
      </c>
      <c r="O1223">
        <v>4789</v>
      </c>
      <c r="P1223" t="s">
        <v>59</v>
      </c>
      <c r="Q1223" t="s">
        <v>60</v>
      </c>
    </row>
    <row r="1224" spans="1:17" x14ac:dyDescent="0.25">
      <c r="A1224" t="s">
        <v>28</v>
      </c>
      <c r="B1224" t="s">
        <v>38</v>
      </c>
      <c r="C1224" t="s">
        <v>51</v>
      </c>
      <c r="D1224" t="s">
        <v>26</v>
      </c>
      <c r="E1224">
        <v>15</v>
      </c>
      <c r="F1224" t="str">
        <f t="shared" si="19"/>
        <v>Average Per Premise1-in-10June Monthly System Peak DayAll15</v>
      </c>
      <c r="G1224">
        <v>8.3043969999999998</v>
      </c>
      <c r="H1224">
        <v>8.9454539999999998</v>
      </c>
      <c r="I1224">
        <v>82.045199999999994</v>
      </c>
      <c r="J1224">
        <v>-1.5402469999999999</v>
      </c>
      <c r="K1224">
        <v>-0.25151499999999999</v>
      </c>
      <c r="L1224">
        <v>0.64105670000000003</v>
      </c>
      <c r="M1224">
        <v>1.533628</v>
      </c>
      <c r="N1224">
        <v>2.8223600000000002</v>
      </c>
      <c r="O1224">
        <v>4789</v>
      </c>
      <c r="P1224" t="s">
        <v>59</v>
      </c>
      <c r="Q1224" t="s">
        <v>60</v>
      </c>
    </row>
    <row r="1225" spans="1:17" x14ac:dyDescent="0.25">
      <c r="A1225" t="s">
        <v>29</v>
      </c>
      <c r="B1225" t="s">
        <v>38</v>
      </c>
      <c r="C1225" t="s">
        <v>51</v>
      </c>
      <c r="D1225" t="s">
        <v>26</v>
      </c>
      <c r="E1225">
        <v>15</v>
      </c>
      <c r="F1225" t="str">
        <f t="shared" si="19"/>
        <v>Average Per Device1-in-10June Monthly System Peak DayAll15</v>
      </c>
      <c r="G1225">
        <v>3.5126089999999999</v>
      </c>
      <c r="H1225">
        <v>3.7837640000000001</v>
      </c>
      <c r="I1225">
        <v>82.045199999999994</v>
      </c>
      <c r="J1225">
        <v>-0.65149639999999998</v>
      </c>
      <c r="K1225">
        <v>-0.1063863</v>
      </c>
      <c r="L1225">
        <v>0.27115529999999999</v>
      </c>
      <c r="M1225">
        <v>0.64869690000000002</v>
      </c>
      <c r="N1225">
        <v>1.1938070000000001</v>
      </c>
      <c r="O1225">
        <v>4789</v>
      </c>
      <c r="P1225" t="s">
        <v>59</v>
      </c>
      <c r="Q1225" t="s">
        <v>60</v>
      </c>
    </row>
    <row r="1226" spans="1:17" x14ac:dyDescent="0.25">
      <c r="A1226" t="s">
        <v>43</v>
      </c>
      <c r="B1226" t="s">
        <v>38</v>
      </c>
      <c r="C1226" t="s">
        <v>51</v>
      </c>
      <c r="D1226" t="s">
        <v>26</v>
      </c>
      <c r="E1226">
        <v>15</v>
      </c>
      <c r="F1226" t="str">
        <f t="shared" si="19"/>
        <v>Aggregate1-in-10June Monthly System Peak DayAll15</v>
      </c>
      <c r="G1226">
        <v>39.769759999999998</v>
      </c>
      <c r="H1226">
        <v>42.839779999999998</v>
      </c>
      <c r="I1226">
        <v>82.045199999999994</v>
      </c>
      <c r="J1226">
        <v>-7.3762420000000004</v>
      </c>
      <c r="K1226">
        <v>-1.2045049999999999</v>
      </c>
      <c r="L1226">
        <v>3.0700210000000001</v>
      </c>
      <c r="M1226">
        <v>7.3445470000000004</v>
      </c>
      <c r="N1226">
        <v>13.51628</v>
      </c>
      <c r="O1226">
        <v>4789</v>
      </c>
      <c r="P1226" t="s">
        <v>59</v>
      </c>
      <c r="Q1226" t="s">
        <v>60</v>
      </c>
    </row>
    <row r="1227" spans="1:17" x14ac:dyDescent="0.25">
      <c r="A1227" t="s">
        <v>30</v>
      </c>
      <c r="B1227" t="s">
        <v>38</v>
      </c>
      <c r="C1227" t="s">
        <v>52</v>
      </c>
      <c r="D1227" t="s">
        <v>48</v>
      </c>
      <c r="E1227">
        <v>15</v>
      </c>
      <c r="F1227" t="str">
        <f t="shared" si="19"/>
        <v>Average Per Ton1-in-10May Monthly System Peak Day30% Cycling15</v>
      </c>
      <c r="G1227">
        <v>0.88404640000000001</v>
      </c>
      <c r="H1227">
        <v>0.94843339999999998</v>
      </c>
      <c r="I1227">
        <v>83.011600000000001</v>
      </c>
      <c r="J1227">
        <v>-0.13073760000000001</v>
      </c>
      <c r="K1227">
        <v>-1.54565E-2</v>
      </c>
      <c r="L1227">
        <v>6.4386899999999997E-2</v>
      </c>
      <c r="M1227">
        <v>0.1442302</v>
      </c>
      <c r="N1227">
        <v>0.2595114</v>
      </c>
      <c r="O1227">
        <v>1337</v>
      </c>
      <c r="P1227" t="s">
        <v>59</v>
      </c>
      <c r="Q1227" t="s">
        <v>60</v>
      </c>
    </row>
    <row r="1228" spans="1:17" x14ac:dyDescent="0.25">
      <c r="A1228" t="s">
        <v>28</v>
      </c>
      <c r="B1228" t="s">
        <v>38</v>
      </c>
      <c r="C1228" t="s">
        <v>52</v>
      </c>
      <c r="D1228" t="s">
        <v>48</v>
      </c>
      <c r="E1228">
        <v>15</v>
      </c>
      <c r="F1228" t="str">
        <f t="shared" si="19"/>
        <v>Average Per Premise1-in-10May Monthly System Peak Day30% Cycling15</v>
      </c>
      <c r="G1228">
        <v>9.3793559999999996</v>
      </c>
      <c r="H1228">
        <v>10.062469999999999</v>
      </c>
      <c r="I1228">
        <v>83.011600000000001</v>
      </c>
      <c r="J1228">
        <v>-1.38707</v>
      </c>
      <c r="K1228">
        <v>-0.16398660000000001</v>
      </c>
      <c r="L1228">
        <v>0.68311739999999999</v>
      </c>
      <c r="M1228">
        <v>1.5302210000000001</v>
      </c>
      <c r="N1228">
        <v>2.7533050000000001</v>
      </c>
      <c r="O1228">
        <v>1337</v>
      </c>
      <c r="P1228" t="s">
        <v>59</v>
      </c>
      <c r="Q1228" t="s">
        <v>60</v>
      </c>
    </row>
    <row r="1229" spans="1:17" x14ac:dyDescent="0.25">
      <c r="A1229" t="s">
        <v>29</v>
      </c>
      <c r="B1229" t="s">
        <v>38</v>
      </c>
      <c r="C1229" t="s">
        <v>52</v>
      </c>
      <c r="D1229" t="s">
        <v>48</v>
      </c>
      <c r="E1229">
        <v>15</v>
      </c>
      <c r="F1229" t="str">
        <f t="shared" si="19"/>
        <v>Average Per Device1-in-10May Monthly System Peak Day30% Cycling15</v>
      </c>
      <c r="G1229">
        <v>3.4347300000000001</v>
      </c>
      <c r="H1229">
        <v>3.6848879999999999</v>
      </c>
      <c r="I1229">
        <v>83.011600000000001</v>
      </c>
      <c r="J1229">
        <v>-0.50794660000000003</v>
      </c>
      <c r="K1229">
        <v>-6.0052099999999997E-2</v>
      </c>
      <c r="L1229">
        <v>0.2501583</v>
      </c>
      <c r="M1229">
        <v>0.56036859999999999</v>
      </c>
      <c r="N1229">
        <v>1.0082629999999999</v>
      </c>
      <c r="O1229">
        <v>1337</v>
      </c>
      <c r="P1229" t="s">
        <v>59</v>
      </c>
      <c r="Q1229" t="s">
        <v>60</v>
      </c>
    </row>
    <row r="1230" spans="1:17" x14ac:dyDescent="0.25">
      <c r="A1230" t="s">
        <v>43</v>
      </c>
      <c r="B1230" t="s">
        <v>38</v>
      </c>
      <c r="C1230" t="s">
        <v>52</v>
      </c>
      <c r="D1230" t="s">
        <v>48</v>
      </c>
      <c r="E1230">
        <v>15</v>
      </c>
      <c r="F1230" t="str">
        <f t="shared" si="19"/>
        <v>Aggregate1-in-10May Monthly System Peak Day30% Cycling15</v>
      </c>
      <c r="G1230">
        <v>12.5402</v>
      </c>
      <c r="H1230">
        <v>13.453530000000001</v>
      </c>
      <c r="I1230">
        <v>83.011600000000001</v>
      </c>
      <c r="J1230">
        <v>-1.8545130000000001</v>
      </c>
      <c r="K1230">
        <v>-0.2192501</v>
      </c>
      <c r="L1230">
        <v>0.91332800000000003</v>
      </c>
      <c r="M1230">
        <v>2.045906</v>
      </c>
      <c r="N1230">
        <v>3.6811690000000001</v>
      </c>
      <c r="O1230">
        <v>1337</v>
      </c>
      <c r="P1230" t="s">
        <v>59</v>
      </c>
      <c r="Q1230" t="s">
        <v>60</v>
      </c>
    </row>
    <row r="1231" spans="1:17" x14ac:dyDescent="0.25">
      <c r="A1231" t="s">
        <v>30</v>
      </c>
      <c r="B1231" t="s">
        <v>38</v>
      </c>
      <c r="C1231" t="s">
        <v>52</v>
      </c>
      <c r="D1231" t="s">
        <v>31</v>
      </c>
      <c r="E1231">
        <v>15</v>
      </c>
      <c r="F1231" t="str">
        <f t="shared" si="19"/>
        <v>Average Per Ton1-in-10May Monthly System Peak Day50% Cycling15</v>
      </c>
      <c r="G1231">
        <v>0.91308270000000002</v>
      </c>
      <c r="H1231">
        <v>0.98474569999999995</v>
      </c>
      <c r="I1231">
        <v>81.947000000000003</v>
      </c>
      <c r="J1231">
        <v>-0.1828854</v>
      </c>
      <c r="K1231">
        <v>-3.24961E-2</v>
      </c>
      <c r="L1231">
        <v>7.1663099999999993E-2</v>
      </c>
      <c r="M1231">
        <v>0.17582220000000001</v>
      </c>
      <c r="N1231">
        <v>0.32621149999999999</v>
      </c>
      <c r="O1231">
        <v>3452</v>
      </c>
      <c r="P1231" t="s">
        <v>59</v>
      </c>
      <c r="Q1231" t="s">
        <v>60</v>
      </c>
    </row>
    <row r="1232" spans="1:17" x14ac:dyDescent="0.25">
      <c r="A1232" t="s">
        <v>28</v>
      </c>
      <c r="B1232" t="s">
        <v>38</v>
      </c>
      <c r="C1232" t="s">
        <v>52</v>
      </c>
      <c r="D1232" t="s">
        <v>31</v>
      </c>
      <c r="E1232">
        <v>15</v>
      </c>
      <c r="F1232" t="str">
        <f t="shared" si="19"/>
        <v>Average Per Premise1-in-10May Monthly System Peak Day50% Cycling15</v>
      </c>
      <c r="G1232">
        <v>7.8695719999999998</v>
      </c>
      <c r="H1232">
        <v>8.4872139999999998</v>
      </c>
      <c r="I1232">
        <v>81.947000000000003</v>
      </c>
      <c r="J1232">
        <v>-1.5762320000000001</v>
      </c>
      <c r="K1232">
        <v>-0.28007369999999998</v>
      </c>
      <c r="L1232">
        <v>0.61764140000000001</v>
      </c>
      <c r="M1232">
        <v>1.5153559999999999</v>
      </c>
      <c r="N1232">
        <v>2.811515</v>
      </c>
      <c r="O1232">
        <v>3452</v>
      </c>
      <c r="P1232" t="s">
        <v>59</v>
      </c>
      <c r="Q1232" t="s">
        <v>60</v>
      </c>
    </row>
    <row r="1233" spans="1:17" x14ac:dyDescent="0.25">
      <c r="A1233" t="s">
        <v>29</v>
      </c>
      <c r="B1233" t="s">
        <v>38</v>
      </c>
      <c r="C1233" t="s">
        <v>52</v>
      </c>
      <c r="D1233" t="s">
        <v>31</v>
      </c>
      <c r="E1233">
        <v>15</v>
      </c>
      <c r="F1233" t="str">
        <f t="shared" si="19"/>
        <v>Average Per Device1-in-10May Monthly System Peak Day50% Cycling15</v>
      </c>
      <c r="G1233">
        <v>3.5413589999999999</v>
      </c>
      <c r="H1233">
        <v>3.8193009999999998</v>
      </c>
      <c r="I1233">
        <v>81.947000000000003</v>
      </c>
      <c r="J1233">
        <v>-0.70931449999999996</v>
      </c>
      <c r="K1233">
        <v>-0.12603500000000001</v>
      </c>
      <c r="L1233">
        <v>0.27794269999999999</v>
      </c>
      <c r="M1233">
        <v>0.68192030000000003</v>
      </c>
      <c r="N1233">
        <v>1.2652000000000001</v>
      </c>
      <c r="O1233">
        <v>3452</v>
      </c>
      <c r="P1233" t="s">
        <v>59</v>
      </c>
      <c r="Q1233" t="s">
        <v>60</v>
      </c>
    </row>
    <row r="1234" spans="1:17" x14ac:dyDescent="0.25">
      <c r="A1234" t="s">
        <v>43</v>
      </c>
      <c r="B1234" t="s">
        <v>38</v>
      </c>
      <c r="C1234" t="s">
        <v>52</v>
      </c>
      <c r="D1234" t="s">
        <v>31</v>
      </c>
      <c r="E1234">
        <v>15</v>
      </c>
      <c r="F1234" t="str">
        <f t="shared" si="19"/>
        <v>Aggregate1-in-10May Monthly System Peak Day50% Cycling15</v>
      </c>
      <c r="G1234">
        <v>27.165759999999999</v>
      </c>
      <c r="H1234">
        <v>29.29786</v>
      </c>
      <c r="I1234">
        <v>81.947000000000003</v>
      </c>
      <c r="J1234">
        <v>-5.4411519999999998</v>
      </c>
      <c r="K1234">
        <v>-0.96681450000000002</v>
      </c>
      <c r="L1234">
        <v>2.132098</v>
      </c>
      <c r="M1234">
        <v>5.2310109999999996</v>
      </c>
      <c r="N1234">
        <v>9.705349</v>
      </c>
      <c r="O1234">
        <v>3452</v>
      </c>
      <c r="P1234" t="s">
        <v>59</v>
      </c>
      <c r="Q1234" t="s">
        <v>60</v>
      </c>
    </row>
    <row r="1235" spans="1:17" x14ac:dyDescent="0.25">
      <c r="A1235" t="s">
        <v>30</v>
      </c>
      <c r="B1235" t="s">
        <v>38</v>
      </c>
      <c r="C1235" t="s">
        <v>52</v>
      </c>
      <c r="D1235" t="s">
        <v>26</v>
      </c>
      <c r="E1235">
        <v>15</v>
      </c>
      <c r="F1235" t="str">
        <f t="shared" si="19"/>
        <v>Average Per Ton1-in-10May Monthly System Peak DayAll15</v>
      </c>
      <c r="G1235">
        <v>0.90497570000000005</v>
      </c>
      <c r="H1235">
        <v>0.97460729999999995</v>
      </c>
      <c r="I1235">
        <v>82.244299999999996</v>
      </c>
      <c r="J1235">
        <v>-0.16832569999999999</v>
      </c>
      <c r="K1235">
        <v>-2.7738599999999999E-2</v>
      </c>
      <c r="L1235">
        <v>6.9631600000000002E-2</v>
      </c>
      <c r="M1235">
        <v>0.1670017</v>
      </c>
      <c r="N1235">
        <v>0.3075888</v>
      </c>
      <c r="O1235">
        <v>4789</v>
      </c>
      <c r="P1235" t="s">
        <v>59</v>
      </c>
      <c r="Q1235" t="s">
        <v>60</v>
      </c>
    </row>
    <row r="1236" spans="1:17" x14ac:dyDescent="0.25">
      <c r="A1236" t="s">
        <v>28</v>
      </c>
      <c r="B1236" t="s">
        <v>38</v>
      </c>
      <c r="C1236" t="s">
        <v>52</v>
      </c>
      <c r="D1236" t="s">
        <v>26</v>
      </c>
      <c r="E1236">
        <v>15</v>
      </c>
      <c r="F1236" t="str">
        <f t="shared" si="19"/>
        <v>Average Per Premise1-in-10May Monthly System Peak DayAll15</v>
      </c>
      <c r="G1236">
        <v>8.3027040000000003</v>
      </c>
      <c r="H1236">
        <v>8.9415390000000006</v>
      </c>
      <c r="I1236">
        <v>82.244299999999996</v>
      </c>
      <c r="J1236">
        <v>-1.544305</v>
      </c>
      <c r="K1236">
        <v>-0.2544883</v>
      </c>
      <c r="L1236">
        <v>0.63883500000000004</v>
      </c>
      <c r="M1236">
        <v>1.5321579999999999</v>
      </c>
      <c r="N1236">
        <v>2.8219750000000001</v>
      </c>
      <c r="O1236">
        <v>4789</v>
      </c>
      <c r="P1236" t="s">
        <v>59</v>
      </c>
      <c r="Q1236" t="s">
        <v>60</v>
      </c>
    </row>
    <row r="1237" spans="1:17" x14ac:dyDescent="0.25">
      <c r="A1237" t="s">
        <v>29</v>
      </c>
      <c r="B1237" t="s">
        <v>38</v>
      </c>
      <c r="C1237" t="s">
        <v>52</v>
      </c>
      <c r="D1237" t="s">
        <v>26</v>
      </c>
      <c r="E1237">
        <v>15</v>
      </c>
      <c r="F1237" t="str">
        <f t="shared" si="19"/>
        <v>Average Per Device1-in-10May Monthly System Peak DayAll15</v>
      </c>
      <c r="G1237">
        <v>3.5118930000000002</v>
      </c>
      <c r="H1237">
        <v>3.782108</v>
      </c>
      <c r="I1237">
        <v>82.244299999999996</v>
      </c>
      <c r="J1237">
        <v>-0.65321300000000004</v>
      </c>
      <c r="K1237">
        <v>-0.1076439</v>
      </c>
      <c r="L1237">
        <v>0.2702156</v>
      </c>
      <c r="M1237">
        <v>0.64807499999999996</v>
      </c>
      <c r="N1237">
        <v>1.1936439999999999</v>
      </c>
      <c r="O1237">
        <v>4789</v>
      </c>
      <c r="P1237" t="s">
        <v>59</v>
      </c>
      <c r="Q1237" t="s">
        <v>60</v>
      </c>
    </row>
    <row r="1238" spans="1:17" x14ac:dyDescent="0.25">
      <c r="A1238" t="s">
        <v>43</v>
      </c>
      <c r="B1238" t="s">
        <v>38</v>
      </c>
      <c r="C1238" t="s">
        <v>52</v>
      </c>
      <c r="D1238" t="s">
        <v>26</v>
      </c>
      <c r="E1238">
        <v>15</v>
      </c>
      <c r="F1238" t="str">
        <f t="shared" si="19"/>
        <v>Aggregate1-in-10May Monthly System Peak DayAll15</v>
      </c>
      <c r="G1238">
        <v>39.761650000000003</v>
      </c>
      <c r="H1238">
        <v>42.82103</v>
      </c>
      <c r="I1238">
        <v>82.244299999999996</v>
      </c>
      <c r="J1238">
        <v>-7.3956780000000002</v>
      </c>
      <c r="K1238">
        <v>-1.218744</v>
      </c>
      <c r="L1238">
        <v>3.0593810000000001</v>
      </c>
      <c r="M1238">
        <v>7.3375060000000003</v>
      </c>
      <c r="N1238">
        <v>13.51444</v>
      </c>
      <c r="O1238">
        <v>4789</v>
      </c>
      <c r="P1238" t="s">
        <v>59</v>
      </c>
      <c r="Q1238" t="s">
        <v>60</v>
      </c>
    </row>
    <row r="1239" spans="1:17" x14ac:dyDescent="0.25">
      <c r="A1239" t="s">
        <v>30</v>
      </c>
      <c r="B1239" t="s">
        <v>38</v>
      </c>
      <c r="C1239" t="s">
        <v>53</v>
      </c>
      <c r="D1239" t="s">
        <v>48</v>
      </c>
      <c r="E1239">
        <v>15</v>
      </c>
      <c r="F1239" t="str">
        <f t="shared" si="19"/>
        <v>Average Per Ton1-in-10October Monthly System Peak Day30% Cycling15</v>
      </c>
      <c r="G1239">
        <v>0.93500779999999994</v>
      </c>
      <c r="H1239">
        <v>1.0026390000000001</v>
      </c>
      <c r="I1239">
        <v>82.904600000000002</v>
      </c>
      <c r="J1239">
        <v>-0.1204393</v>
      </c>
      <c r="K1239">
        <v>-9.3256999999999993E-3</v>
      </c>
      <c r="L1239">
        <v>6.7631200000000002E-2</v>
      </c>
      <c r="M1239">
        <v>0.1445881</v>
      </c>
      <c r="N1239">
        <v>0.25570179999999998</v>
      </c>
      <c r="O1239">
        <v>1337</v>
      </c>
      <c r="P1239" t="s">
        <v>59</v>
      </c>
      <c r="Q1239" t="s">
        <v>60</v>
      </c>
    </row>
    <row r="1240" spans="1:17" x14ac:dyDescent="0.25">
      <c r="A1240" t="s">
        <v>28</v>
      </c>
      <c r="B1240" t="s">
        <v>38</v>
      </c>
      <c r="C1240" t="s">
        <v>53</v>
      </c>
      <c r="D1240" t="s">
        <v>48</v>
      </c>
      <c r="E1240">
        <v>15</v>
      </c>
      <c r="F1240" t="str">
        <f t="shared" si="19"/>
        <v>Average Per Premise1-in-10October Monthly System Peak Day30% Cycling15</v>
      </c>
      <c r="G1240">
        <v>9.9200350000000004</v>
      </c>
      <c r="H1240">
        <v>10.63757</v>
      </c>
      <c r="I1240">
        <v>82.904600000000002</v>
      </c>
      <c r="J1240">
        <v>-1.2778099999999999</v>
      </c>
      <c r="K1240">
        <v>-9.8941699999999994E-2</v>
      </c>
      <c r="L1240">
        <v>0.71753849999999997</v>
      </c>
      <c r="M1240">
        <v>1.534019</v>
      </c>
      <c r="N1240">
        <v>2.7128869999999998</v>
      </c>
      <c r="O1240">
        <v>1337</v>
      </c>
      <c r="P1240" t="s">
        <v>59</v>
      </c>
      <c r="Q1240" t="s">
        <v>60</v>
      </c>
    </row>
    <row r="1241" spans="1:17" x14ac:dyDescent="0.25">
      <c r="A1241" t="s">
        <v>29</v>
      </c>
      <c r="B1241" t="s">
        <v>38</v>
      </c>
      <c r="C1241" t="s">
        <v>53</v>
      </c>
      <c r="D1241" t="s">
        <v>48</v>
      </c>
      <c r="E1241">
        <v>15</v>
      </c>
      <c r="F1241" t="str">
        <f t="shared" si="19"/>
        <v>Average Per Device1-in-10October Monthly System Peak Day30% Cycling15</v>
      </c>
      <c r="G1241">
        <v>3.632727</v>
      </c>
      <c r="H1241">
        <v>3.8954900000000001</v>
      </c>
      <c r="I1241">
        <v>82.904600000000002</v>
      </c>
      <c r="J1241">
        <v>-0.4679352</v>
      </c>
      <c r="K1241">
        <v>-3.6232599999999997E-2</v>
      </c>
      <c r="L1241">
        <v>0.26276329999999998</v>
      </c>
      <c r="M1241">
        <v>0.56175920000000001</v>
      </c>
      <c r="N1241">
        <v>0.99346190000000001</v>
      </c>
      <c r="O1241">
        <v>1337</v>
      </c>
      <c r="P1241" t="s">
        <v>59</v>
      </c>
      <c r="Q1241" t="s">
        <v>60</v>
      </c>
    </row>
    <row r="1242" spans="1:17" x14ac:dyDescent="0.25">
      <c r="A1242" t="s">
        <v>43</v>
      </c>
      <c r="B1242" t="s">
        <v>38</v>
      </c>
      <c r="C1242" t="s">
        <v>53</v>
      </c>
      <c r="D1242" t="s">
        <v>48</v>
      </c>
      <c r="E1242">
        <v>15</v>
      </c>
      <c r="F1242" t="str">
        <f t="shared" si="19"/>
        <v>Aggregate1-in-10October Monthly System Peak Day30% Cycling15</v>
      </c>
      <c r="G1242">
        <v>13.26309</v>
      </c>
      <c r="H1242">
        <v>14.222429999999999</v>
      </c>
      <c r="I1242">
        <v>82.904600000000002</v>
      </c>
      <c r="J1242">
        <v>-1.708431</v>
      </c>
      <c r="K1242">
        <v>-0.13228509999999999</v>
      </c>
      <c r="L1242">
        <v>0.95934889999999995</v>
      </c>
      <c r="M1242">
        <v>2.050983</v>
      </c>
      <c r="N1242">
        <v>3.627129</v>
      </c>
      <c r="O1242">
        <v>1337</v>
      </c>
      <c r="P1242" t="s">
        <v>59</v>
      </c>
      <c r="Q1242" t="s">
        <v>60</v>
      </c>
    </row>
    <row r="1243" spans="1:17" x14ac:dyDescent="0.25">
      <c r="A1243" t="s">
        <v>30</v>
      </c>
      <c r="B1243" t="s">
        <v>38</v>
      </c>
      <c r="C1243" t="s">
        <v>53</v>
      </c>
      <c r="D1243" t="s">
        <v>31</v>
      </c>
      <c r="E1243">
        <v>15</v>
      </c>
      <c r="F1243" t="str">
        <f t="shared" si="19"/>
        <v>Average Per Ton1-in-10October Monthly System Peak Day50% Cycling15</v>
      </c>
      <c r="G1243">
        <v>0.92754970000000003</v>
      </c>
      <c r="H1243">
        <v>1.009533</v>
      </c>
      <c r="I1243">
        <v>82.215699999999998</v>
      </c>
      <c r="J1243">
        <v>-0.16503399999999999</v>
      </c>
      <c r="K1243">
        <v>-1.9094300000000002E-2</v>
      </c>
      <c r="L1243">
        <v>8.1983100000000003E-2</v>
      </c>
      <c r="M1243">
        <v>0.18306049999999999</v>
      </c>
      <c r="N1243">
        <v>0.32900020000000002</v>
      </c>
      <c r="O1243">
        <v>3452</v>
      </c>
      <c r="P1243" t="s">
        <v>59</v>
      </c>
      <c r="Q1243" t="s">
        <v>60</v>
      </c>
    </row>
    <row r="1244" spans="1:17" x14ac:dyDescent="0.25">
      <c r="A1244" t="s">
        <v>28</v>
      </c>
      <c r="B1244" t="s">
        <v>38</v>
      </c>
      <c r="C1244" t="s">
        <v>53</v>
      </c>
      <c r="D1244" t="s">
        <v>31</v>
      </c>
      <c r="E1244">
        <v>15</v>
      </c>
      <c r="F1244" t="str">
        <f t="shared" si="19"/>
        <v>Average Per Premise1-in-10October Monthly System Peak Day50% Cycling15</v>
      </c>
      <c r="G1244">
        <v>7.9942589999999996</v>
      </c>
      <c r="H1244">
        <v>8.7008449999999993</v>
      </c>
      <c r="I1244">
        <v>82.215699999999998</v>
      </c>
      <c r="J1244">
        <v>-1.4223760000000001</v>
      </c>
      <c r="K1244">
        <v>-0.16456789999999999</v>
      </c>
      <c r="L1244">
        <v>0.70658650000000001</v>
      </c>
      <c r="M1244">
        <v>1.5777410000000001</v>
      </c>
      <c r="N1244">
        <v>2.83555</v>
      </c>
      <c r="O1244">
        <v>3452</v>
      </c>
      <c r="P1244" t="s">
        <v>59</v>
      </c>
      <c r="Q1244" t="s">
        <v>60</v>
      </c>
    </row>
    <row r="1245" spans="1:17" x14ac:dyDescent="0.25">
      <c r="A1245" t="s">
        <v>29</v>
      </c>
      <c r="B1245" t="s">
        <v>38</v>
      </c>
      <c r="C1245" t="s">
        <v>53</v>
      </c>
      <c r="D1245" t="s">
        <v>31</v>
      </c>
      <c r="E1245">
        <v>15</v>
      </c>
      <c r="F1245" t="str">
        <f t="shared" si="19"/>
        <v>Average Per Device1-in-10October Monthly System Peak Day50% Cycling15</v>
      </c>
      <c r="G1245">
        <v>3.5974689999999998</v>
      </c>
      <c r="H1245">
        <v>3.9154369999999998</v>
      </c>
      <c r="I1245">
        <v>82.215699999999998</v>
      </c>
      <c r="J1245">
        <v>-0.64007860000000005</v>
      </c>
      <c r="K1245">
        <v>-7.40566E-2</v>
      </c>
      <c r="L1245">
        <v>0.31796849999999999</v>
      </c>
      <c r="M1245">
        <v>0.70999369999999995</v>
      </c>
      <c r="N1245">
        <v>1.276016</v>
      </c>
      <c r="O1245">
        <v>3452</v>
      </c>
      <c r="P1245" t="s">
        <v>59</v>
      </c>
      <c r="Q1245" t="s">
        <v>60</v>
      </c>
    </row>
    <row r="1246" spans="1:17" x14ac:dyDescent="0.25">
      <c r="A1246" t="s">
        <v>43</v>
      </c>
      <c r="B1246" t="s">
        <v>38</v>
      </c>
      <c r="C1246" t="s">
        <v>53</v>
      </c>
      <c r="D1246" t="s">
        <v>31</v>
      </c>
      <c r="E1246">
        <v>15</v>
      </c>
      <c r="F1246" t="str">
        <f t="shared" si="19"/>
        <v>Aggregate1-in-10October Monthly System Peak Day50% Cycling15</v>
      </c>
      <c r="G1246">
        <v>27.59618</v>
      </c>
      <c r="H1246">
        <v>30.035319999999999</v>
      </c>
      <c r="I1246">
        <v>82.215699999999998</v>
      </c>
      <c r="J1246">
        <v>-4.9100429999999999</v>
      </c>
      <c r="K1246">
        <v>-0.56808820000000004</v>
      </c>
      <c r="L1246">
        <v>2.4391370000000001</v>
      </c>
      <c r="M1246">
        <v>5.4463619999999997</v>
      </c>
      <c r="N1246">
        <v>9.7883169999999993</v>
      </c>
      <c r="O1246">
        <v>3452</v>
      </c>
      <c r="P1246" t="s">
        <v>59</v>
      </c>
      <c r="Q1246" t="s">
        <v>60</v>
      </c>
    </row>
    <row r="1247" spans="1:17" x14ac:dyDescent="0.25">
      <c r="A1247" t="s">
        <v>30</v>
      </c>
      <c r="B1247" t="s">
        <v>38</v>
      </c>
      <c r="C1247" t="s">
        <v>53</v>
      </c>
      <c r="D1247" t="s">
        <v>26</v>
      </c>
      <c r="E1247">
        <v>15</v>
      </c>
      <c r="F1247" t="str">
        <f t="shared" si="19"/>
        <v>Average Per Ton1-in-10October Monthly System Peak DayAll15</v>
      </c>
      <c r="G1247">
        <v>0.92963200000000001</v>
      </c>
      <c r="H1247">
        <v>1.0076080000000001</v>
      </c>
      <c r="I1247">
        <v>82.408100000000005</v>
      </c>
      <c r="J1247">
        <v>-0.1525832</v>
      </c>
      <c r="K1247">
        <v>-1.63669E-2</v>
      </c>
      <c r="L1247">
        <v>7.7976100000000007E-2</v>
      </c>
      <c r="M1247">
        <v>0.172319</v>
      </c>
      <c r="N1247">
        <v>0.30853530000000001</v>
      </c>
      <c r="O1247">
        <v>4789</v>
      </c>
      <c r="P1247" t="s">
        <v>59</v>
      </c>
      <c r="Q1247" t="s">
        <v>60</v>
      </c>
    </row>
    <row r="1248" spans="1:17" x14ac:dyDescent="0.25">
      <c r="A1248" t="s">
        <v>28</v>
      </c>
      <c r="B1248" t="s">
        <v>38</v>
      </c>
      <c r="C1248" t="s">
        <v>53</v>
      </c>
      <c r="D1248" t="s">
        <v>26</v>
      </c>
      <c r="E1248">
        <v>15</v>
      </c>
      <c r="F1248" t="str">
        <f t="shared" si="19"/>
        <v>Average Per Premise1-in-10October Monthly System Peak DayAll15</v>
      </c>
      <c r="G1248">
        <v>8.5289129999999993</v>
      </c>
      <c r="H1248">
        <v>9.2443039999999996</v>
      </c>
      <c r="I1248">
        <v>82.408100000000005</v>
      </c>
      <c r="J1248">
        <v>-1.399875</v>
      </c>
      <c r="K1248">
        <v>-0.15015829999999999</v>
      </c>
      <c r="L1248">
        <v>0.71539160000000002</v>
      </c>
      <c r="M1248">
        <v>1.5809420000000001</v>
      </c>
      <c r="N1248">
        <v>2.8306580000000001</v>
      </c>
      <c r="O1248">
        <v>4789</v>
      </c>
      <c r="P1248" t="s">
        <v>59</v>
      </c>
      <c r="Q1248" t="s">
        <v>60</v>
      </c>
    </row>
    <row r="1249" spans="1:17" x14ac:dyDescent="0.25">
      <c r="A1249" t="s">
        <v>29</v>
      </c>
      <c r="B1249" t="s">
        <v>38</v>
      </c>
      <c r="C1249" t="s">
        <v>53</v>
      </c>
      <c r="D1249" t="s">
        <v>26</v>
      </c>
      <c r="E1249">
        <v>15</v>
      </c>
      <c r="F1249" t="str">
        <f t="shared" si="19"/>
        <v>Average Per Device1-in-10October Monthly System Peak DayAll15</v>
      </c>
      <c r="G1249">
        <v>3.6075750000000002</v>
      </c>
      <c r="H1249">
        <v>3.9101720000000002</v>
      </c>
      <c r="I1249">
        <v>82.408100000000005</v>
      </c>
      <c r="J1249">
        <v>-0.59212169999999997</v>
      </c>
      <c r="K1249">
        <v>-6.3514200000000007E-2</v>
      </c>
      <c r="L1249">
        <v>0.30259760000000002</v>
      </c>
      <c r="M1249">
        <v>0.66870960000000002</v>
      </c>
      <c r="N1249">
        <v>1.197317</v>
      </c>
      <c r="O1249">
        <v>4789</v>
      </c>
      <c r="P1249" t="s">
        <v>59</v>
      </c>
      <c r="Q1249" t="s">
        <v>60</v>
      </c>
    </row>
    <row r="1250" spans="1:17" x14ac:dyDescent="0.25">
      <c r="A1250" t="s">
        <v>43</v>
      </c>
      <c r="B1250" t="s">
        <v>38</v>
      </c>
      <c r="C1250" t="s">
        <v>53</v>
      </c>
      <c r="D1250" t="s">
        <v>26</v>
      </c>
      <c r="E1250">
        <v>15</v>
      </c>
      <c r="F1250" t="str">
        <f t="shared" si="19"/>
        <v>Aggregate1-in-10October Monthly System Peak DayAll15</v>
      </c>
      <c r="G1250">
        <v>40.844970000000004</v>
      </c>
      <c r="H1250">
        <v>44.270969999999998</v>
      </c>
      <c r="I1250">
        <v>82.408100000000005</v>
      </c>
      <c r="J1250">
        <v>-6.704002</v>
      </c>
      <c r="K1250">
        <v>-0.71910830000000003</v>
      </c>
      <c r="L1250">
        <v>3.4260109999999999</v>
      </c>
      <c r="M1250">
        <v>7.5711300000000001</v>
      </c>
      <c r="N1250">
        <v>13.55602</v>
      </c>
      <c r="O1250">
        <v>4789</v>
      </c>
      <c r="P1250" t="s">
        <v>59</v>
      </c>
      <c r="Q1250" t="s">
        <v>60</v>
      </c>
    </row>
    <row r="1251" spans="1:17" x14ac:dyDescent="0.25">
      <c r="A1251" t="s">
        <v>30</v>
      </c>
      <c r="B1251" t="s">
        <v>38</v>
      </c>
      <c r="C1251" t="s">
        <v>54</v>
      </c>
      <c r="D1251" t="s">
        <v>48</v>
      </c>
      <c r="E1251">
        <v>15</v>
      </c>
      <c r="F1251" t="str">
        <f t="shared" si="19"/>
        <v>Average Per Ton1-in-10September Monthly System Peak Day30% Cycling15</v>
      </c>
      <c r="G1251">
        <v>1.1434059999999999</v>
      </c>
      <c r="H1251">
        <v>1.224305</v>
      </c>
      <c r="I1251">
        <v>91.618600000000001</v>
      </c>
      <c r="J1251">
        <v>-0.1029867</v>
      </c>
      <c r="K1251">
        <v>5.6541999999999999E-3</v>
      </c>
      <c r="L1251">
        <v>8.0898499999999998E-2</v>
      </c>
      <c r="M1251">
        <v>0.1561428</v>
      </c>
      <c r="N1251">
        <v>0.26478370000000001</v>
      </c>
      <c r="O1251">
        <v>1337</v>
      </c>
      <c r="P1251" t="s">
        <v>59</v>
      </c>
      <c r="Q1251" t="s">
        <v>60</v>
      </c>
    </row>
    <row r="1252" spans="1:17" x14ac:dyDescent="0.25">
      <c r="A1252" t="s">
        <v>28</v>
      </c>
      <c r="B1252" t="s">
        <v>38</v>
      </c>
      <c r="C1252" t="s">
        <v>54</v>
      </c>
      <c r="D1252" t="s">
        <v>48</v>
      </c>
      <c r="E1252">
        <v>15</v>
      </c>
      <c r="F1252" t="str">
        <f t="shared" si="19"/>
        <v>Average Per Premise1-in-10September Monthly System Peak Day30% Cycling15</v>
      </c>
      <c r="G1252">
        <v>12.13105</v>
      </c>
      <c r="H1252">
        <v>12.98935</v>
      </c>
      <c r="I1252">
        <v>91.618600000000001</v>
      </c>
      <c r="J1252">
        <v>-1.0926450000000001</v>
      </c>
      <c r="K1252">
        <v>5.9988100000000003E-2</v>
      </c>
      <c r="L1252">
        <v>0.85829849999999996</v>
      </c>
      <c r="M1252">
        <v>1.656609</v>
      </c>
      <c r="N1252">
        <v>2.8092419999999998</v>
      </c>
      <c r="O1252">
        <v>1337</v>
      </c>
      <c r="P1252" t="s">
        <v>59</v>
      </c>
      <c r="Q1252" t="s">
        <v>60</v>
      </c>
    </row>
    <row r="1253" spans="1:17" x14ac:dyDescent="0.25">
      <c r="A1253" t="s">
        <v>29</v>
      </c>
      <c r="B1253" t="s">
        <v>38</v>
      </c>
      <c r="C1253" t="s">
        <v>54</v>
      </c>
      <c r="D1253" t="s">
        <v>48</v>
      </c>
      <c r="E1253">
        <v>15</v>
      </c>
      <c r="F1253" t="str">
        <f t="shared" si="19"/>
        <v>Average Per Device1-in-10September Monthly System Peak Day30% Cycling15</v>
      </c>
      <c r="G1253">
        <v>4.4424049999999999</v>
      </c>
      <c r="H1253">
        <v>4.7567149999999998</v>
      </c>
      <c r="I1253">
        <v>91.618600000000001</v>
      </c>
      <c r="J1253">
        <v>-0.40012779999999998</v>
      </c>
      <c r="K1253">
        <v>2.19677E-2</v>
      </c>
      <c r="L1253">
        <v>0.31430979999999997</v>
      </c>
      <c r="M1253">
        <v>0.60665190000000002</v>
      </c>
      <c r="N1253">
        <v>1.0287470000000001</v>
      </c>
      <c r="O1253">
        <v>1337</v>
      </c>
      <c r="P1253" t="s">
        <v>59</v>
      </c>
      <c r="Q1253" t="s">
        <v>60</v>
      </c>
    </row>
    <row r="1254" spans="1:17" x14ac:dyDescent="0.25">
      <c r="A1254" t="s">
        <v>43</v>
      </c>
      <c r="B1254" t="s">
        <v>38</v>
      </c>
      <c r="C1254" t="s">
        <v>54</v>
      </c>
      <c r="D1254" t="s">
        <v>48</v>
      </c>
      <c r="E1254">
        <v>15</v>
      </c>
      <c r="F1254" t="str">
        <f t="shared" si="19"/>
        <v>Aggregate1-in-10September Monthly System Peak Day30% Cycling15</v>
      </c>
      <c r="G1254">
        <v>16.21922</v>
      </c>
      <c r="H1254">
        <v>17.366769999999999</v>
      </c>
      <c r="I1254">
        <v>91.618600000000001</v>
      </c>
      <c r="J1254">
        <v>-1.4608669999999999</v>
      </c>
      <c r="K1254">
        <v>8.02041E-2</v>
      </c>
      <c r="L1254">
        <v>1.147545</v>
      </c>
      <c r="M1254">
        <v>2.2148859999999999</v>
      </c>
      <c r="N1254">
        <v>3.755957</v>
      </c>
      <c r="O1254">
        <v>1337</v>
      </c>
      <c r="P1254" t="s">
        <v>59</v>
      </c>
      <c r="Q1254" t="s">
        <v>60</v>
      </c>
    </row>
    <row r="1255" spans="1:17" x14ac:dyDescent="0.25">
      <c r="A1255" t="s">
        <v>30</v>
      </c>
      <c r="B1255" t="s">
        <v>38</v>
      </c>
      <c r="C1255" t="s">
        <v>54</v>
      </c>
      <c r="D1255" t="s">
        <v>31</v>
      </c>
      <c r="E1255">
        <v>15</v>
      </c>
      <c r="F1255" t="str">
        <f t="shared" si="19"/>
        <v>Average Per Ton1-in-10September Monthly System Peak Day50% Cycling15</v>
      </c>
      <c r="G1255">
        <v>0.9781685</v>
      </c>
      <c r="H1255">
        <v>1.0962609999999999</v>
      </c>
      <c r="I1255">
        <v>90.178399999999996</v>
      </c>
      <c r="J1255">
        <v>-0.13310420000000001</v>
      </c>
      <c r="K1255">
        <v>1.53046E-2</v>
      </c>
      <c r="L1255">
        <v>0.11809210000000001</v>
      </c>
      <c r="M1255">
        <v>0.22087970000000001</v>
      </c>
      <c r="N1255">
        <v>0.36928850000000002</v>
      </c>
      <c r="O1255">
        <v>3452</v>
      </c>
      <c r="P1255" t="s">
        <v>59</v>
      </c>
      <c r="Q1255" t="s">
        <v>60</v>
      </c>
    </row>
    <row r="1256" spans="1:17" x14ac:dyDescent="0.25">
      <c r="A1256" t="s">
        <v>28</v>
      </c>
      <c r="B1256" t="s">
        <v>38</v>
      </c>
      <c r="C1256" t="s">
        <v>54</v>
      </c>
      <c r="D1256" t="s">
        <v>31</v>
      </c>
      <c r="E1256">
        <v>15</v>
      </c>
      <c r="F1256" t="str">
        <f t="shared" si="19"/>
        <v>Average Per Premise1-in-10September Monthly System Peak Day50% Cycling15</v>
      </c>
      <c r="G1256">
        <v>8.4305269999999997</v>
      </c>
      <c r="H1256">
        <v>9.4483259999999998</v>
      </c>
      <c r="I1256">
        <v>90.178399999999996</v>
      </c>
      <c r="J1256">
        <v>-1.1471830000000001</v>
      </c>
      <c r="K1256">
        <v>0.13190569999999999</v>
      </c>
      <c r="L1256">
        <v>1.0177989999999999</v>
      </c>
      <c r="M1256">
        <v>1.9036919999999999</v>
      </c>
      <c r="N1256">
        <v>3.1827809999999999</v>
      </c>
      <c r="O1256">
        <v>3452</v>
      </c>
      <c r="P1256" t="s">
        <v>59</v>
      </c>
      <c r="Q1256" t="s">
        <v>60</v>
      </c>
    </row>
    <row r="1257" spans="1:17" x14ac:dyDescent="0.25">
      <c r="A1257" t="s">
        <v>29</v>
      </c>
      <c r="B1257" t="s">
        <v>38</v>
      </c>
      <c r="C1257" t="s">
        <v>54</v>
      </c>
      <c r="D1257" t="s">
        <v>31</v>
      </c>
      <c r="E1257">
        <v>15</v>
      </c>
      <c r="F1257" t="str">
        <f t="shared" si="19"/>
        <v>Average Per Device1-in-10September Monthly System Peak Day50% Cycling15</v>
      </c>
      <c r="G1257">
        <v>3.7937919999999998</v>
      </c>
      <c r="H1257">
        <v>4.2518079999999996</v>
      </c>
      <c r="I1257">
        <v>90.178399999999996</v>
      </c>
      <c r="J1257">
        <v>-0.51624000000000003</v>
      </c>
      <c r="K1257">
        <v>5.9358399999999999E-2</v>
      </c>
      <c r="L1257">
        <v>0.45801609999999998</v>
      </c>
      <c r="M1257">
        <v>0.85667389999999999</v>
      </c>
      <c r="N1257">
        <v>1.432272</v>
      </c>
      <c r="O1257">
        <v>3452</v>
      </c>
      <c r="P1257" t="s">
        <v>59</v>
      </c>
      <c r="Q1257" t="s">
        <v>60</v>
      </c>
    </row>
    <row r="1258" spans="1:17" x14ac:dyDescent="0.25">
      <c r="A1258" t="s">
        <v>43</v>
      </c>
      <c r="B1258" t="s">
        <v>38</v>
      </c>
      <c r="C1258" t="s">
        <v>54</v>
      </c>
      <c r="D1258" t="s">
        <v>31</v>
      </c>
      <c r="E1258">
        <v>15</v>
      </c>
      <c r="F1258" t="str">
        <f t="shared" si="19"/>
        <v>Aggregate1-in-10September Monthly System Peak Day50% Cycling15</v>
      </c>
      <c r="G1258">
        <v>29.102180000000001</v>
      </c>
      <c r="H1258">
        <v>32.61562</v>
      </c>
      <c r="I1258">
        <v>90.178399999999996</v>
      </c>
      <c r="J1258">
        <v>-3.9600770000000001</v>
      </c>
      <c r="K1258">
        <v>0.45533849999999998</v>
      </c>
      <c r="L1258">
        <v>3.513442</v>
      </c>
      <c r="M1258">
        <v>6.5715459999999997</v>
      </c>
      <c r="N1258">
        <v>10.98696</v>
      </c>
      <c r="O1258">
        <v>3452</v>
      </c>
      <c r="P1258" t="s">
        <v>59</v>
      </c>
      <c r="Q1258" t="s">
        <v>60</v>
      </c>
    </row>
    <row r="1259" spans="1:17" x14ac:dyDescent="0.25">
      <c r="A1259" t="s">
        <v>30</v>
      </c>
      <c r="B1259" t="s">
        <v>38</v>
      </c>
      <c r="C1259" t="s">
        <v>54</v>
      </c>
      <c r="D1259" t="s">
        <v>26</v>
      </c>
      <c r="E1259">
        <v>15</v>
      </c>
      <c r="F1259" t="str">
        <f t="shared" si="19"/>
        <v>Average Per Ton1-in-10September Monthly System Peak DayAll15</v>
      </c>
      <c r="G1259">
        <v>1.024303</v>
      </c>
      <c r="H1259">
        <v>1.1320110000000001</v>
      </c>
      <c r="I1259">
        <v>90.580500000000001</v>
      </c>
      <c r="J1259">
        <v>-0.1246954</v>
      </c>
      <c r="K1259">
        <v>1.26102E-2</v>
      </c>
      <c r="L1259">
        <v>0.1077077</v>
      </c>
      <c r="M1259">
        <v>0.20280509999999999</v>
      </c>
      <c r="N1259">
        <v>0.34011079999999999</v>
      </c>
      <c r="O1259">
        <v>4789</v>
      </c>
      <c r="P1259" t="s">
        <v>59</v>
      </c>
      <c r="Q1259" t="s">
        <v>60</v>
      </c>
    </row>
    <row r="1260" spans="1:17" x14ac:dyDescent="0.25">
      <c r="A1260" t="s">
        <v>28</v>
      </c>
      <c r="B1260" t="s">
        <v>38</v>
      </c>
      <c r="C1260" t="s">
        <v>54</v>
      </c>
      <c r="D1260" t="s">
        <v>26</v>
      </c>
      <c r="E1260">
        <v>15</v>
      </c>
      <c r="F1260" t="str">
        <f t="shared" si="19"/>
        <v>Average Per Premise1-in-10September Monthly System Peak DayAll15</v>
      </c>
      <c r="G1260">
        <v>9.3974720000000005</v>
      </c>
      <c r="H1260">
        <v>10.38564</v>
      </c>
      <c r="I1260">
        <v>90.580500000000001</v>
      </c>
      <c r="J1260">
        <v>-1.1440189999999999</v>
      </c>
      <c r="K1260">
        <v>0.1156924</v>
      </c>
      <c r="L1260">
        <v>0.9881645</v>
      </c>
      <c r="M1260">
        <v>1.8606370000000001</v>
      </c>
      <c r="N1260">
        <v>3.1203479999999999</v>
      </c>
      <c r="O1260">
        <v>4789</v>
      </c>
      <c r="P1260" t="s">
        <v>59</v>
      </c>
      <c r="Q1260" t="s">
        <v>60</v>
      </c>
    </row>
    <row r="1261" spans="1:17" x14ac:dyDescent="0.25">
      <c r="A1261" t="s">
        <v>29</v>
      </c>
      <c r="B1261" t="s">
        <v>38</v>
      </c>
      <c r="C1261" t="s">
        <v>54</v>
      </c>
      <c r="D1261" t="s">
        <v>26</v>
      </c>
      <c r="E1261">
        <v>15</v>
      </c>
      <c r="F1261" t="str">
        <f t="shared" si="19"/>
        <v>Average Per Device1-in-10September Monthly System Peak DayAll15</v>
      </c>
      <c r="G1261">
        <v>3.9749590000000001</v>
      </c>
      <c r="H1261">
        <v>4.3929349999999996</v>
      </c>
      <c r="I1261">
        <v>90.580500000000001</v>
      </c>
      <c r="J1261">
        <v>-0.48389910000000003</v>
      </c>
      <c r="K1261">
        <v>4.8935800000000002E-2</v>
      </c>
      <c r="L1261">
        <v>0.4179756</v>
      </c>
      <c r="M1261">
        <v>0.78701540000000003</v>
      </c>
      <c r="N1261">
        <v>1.31985</v>
      </c>
      <c r="O1261">
        <v>4789</v>
      </c>
      <c r="P1261" t="s">
        <v>59</v>
      </c>
      <c r="Q1261" t="s">
        <v>60</v>
      </c>
    </row>
    <row r="1262" spans="1:17" x14ac:dyDescent="0.25">
      <c r="A1262" t="s">
        <v>43</v>
      </c>
      <c r="B1262" t="s">
        <v>38</v>
      </c>
      <c r="C1262" t="s">
        <v>54</v>
      </c>
      <c r="D1262" t="s">
        <v>26</v>
      </c>
      <c r="E1262">
        <v>15</v>
      </c>
      <c r="F1262" t="str">
        <f t="shared" si="19"/>
        <v>Aggregate1-in-10September Monthly System Peak DayAll15</v>
      </c>
      <c r="G1262">
        <v>45.004489999999997</v>
      </c>
      <c r="H1262">
        <v>49.736809999999998</v>
      </c>
      <c r="I1262">
        <v>90.580500000000001</v>
      </c>
      <c r="J1262">
        <v>-5.4787049999999997</v>
      </c>
      <c r="K1262">
        <v>0.55405099999999996</v>
      </c>
      <c r="L1262">
        <v>4.7323199999999996</v>
      </c>
      <c r="M1262">
        <v>8.9105889999999999</v>
      </c>
      <c r="N1262">
        <v>14.943350000000001</v>
      </c>
      <c r="O1262">
        <v>4789</v>
      </c>
      <c r="P1262" t="s">
        <v>59</v>
      </c>
      <c r="Q1262" t="s">
        <v>60</v>
      </c>
    </row>
    <row r="1263" spans="1:17" x14ac:dyDescent="0.25">
      <c r="A1263" t="s">
        <v>30</v>
      </c>
      <c r="B1263" t="s">
        <v>38</v>
      </c>
      <c r="C1263" t="s">
        <v>49</v>
      </c>
      <c r="D1263" t="s">
        <v>48</v>
      </c>
      <c r="E1263">
        <v>16</v>
      </c>
      <c r="F1263" t="str">
        <f t="shared" si="19"/>
        <v>Average Per Ton1-in-10August Monthly System Peak Day30% Cycling16</v>
      </c>
      <c r="G1263">
        <v>0.97866169999999997</v>
      </c>
      <c r="H1263">
        <v>1.0462389999999999</v>
      </c>
      <c r="I1263">
        <v>86.142600000000002</v>
      </c>
      <c r="J1263">
        <v>-0.10417849999999999</v>
      </c>
      <c r="K1263">
        <v>-2.7039999999999998E-3</v>
      </c>
      <c r="L1263">
        <v>6.7576999999999998E-2</v>
      </c>
      <c r="M1263">
        <v>0.13785790000000001</v>
      </c>
      <c r="N1263">
        <v>0.2393324</v>
      </c>
      <c r="O1263">
        <v>1337</v>
      </c>
      <c r="P1263" t="s">
        <v>59</v>
      </c>
      <c r="Q1263" t="s">
        <v>60</v>
      </c>
    </row>
    <row r="1264" spans="1:17" x14ac:dyDescent="0.25">
      <c r="A1264" t="s">
        <v>28</v>
      </c>
      <c r="B1264" t="s">
        <v>38</v>
      </c>
      <c r="C1264" t="s">
        <v>49</v>
      </c>
      <c r="D1264" t="s">
        <v>48</v>
      </c>
      <c r="E1264">
        <v>16</v>
      </c>
      <c r="F1264" t="str">
        <f t="shared" si="19"/>
        <v>Average Per Premise1-in-10August Monthly System Peak Day30% Cycling16</v>
      </c>
      <c r="G1264">
        <v>10.383179999999999</v>
      </c>
      <c r="H1264">
        <v>11.100149999999999</v>
      </c>
      <c r="I1264">
        <v>86.142600000000002</v>
      </c>
      <c r="J1264">
        <v>-1.1052900000000001</v>
      </c>
      <c r="K1264">
        <v>-2.8688200000000001E-2</v>
      </c>
      <c r="L1264">
        <v>0.71696269999999995</v>
      </c>
      <c r="M1264">
        <v>1.4626140000000001</v>
      </c>
      <c r="N1264">
        <v>2.539215</v>
      </c>
      <c r="O1264">
        <v>1337</v>
      </c>
      <c r="P1264" t="s">
        <v>59</v>
      </c>
      <c r="Q1264" t="s">
        <v>60</v>
      </c>
    </row>
    <row r="1265" spans="1:17" x14ac:dyDescent="0.25">
      <c r="A1265" t="s">
        <v>29</v>
      </c>
      <c r="B1265" t="s">
        <v>38</v>
      </c>
      <c r="C1265" t="s">
        <v>49</v>
      </c>
      <c r="D1265" t="s">
        <v>48</v>
      </c>
      <c r="E1265">
        <v>16</v>
      </c>
      <c r="F1265" t="str">
        <f t="shared" si="19"/>
        <v>Average Per Device1-in-10August Monthly System Peak Day30% Cycling16</v>
      </c>
      <c r="G1265">
        <v>3.802333</v>
      </c>
      <c r="H1265">
        <v>4.0648850000000003</v>
      </c>
      <c r="I1265">
        <v>86.142600000000002</v>
      </c>
      <c r="J1265">
        <v>-0.40475820000000001</v>
      </c>
      <c r="K1265">
        <v>-1.05057E-2</v>
      </c>
      <c r="L1265">
        <v>0.26255250000000002</v>
      </c>
      <c r="M1265">
        <v>0.53561060000000005</v>
      </c>
      <c r="N1265">
        <v>0.92986310000000005</v>
      </c>
      <c r="O1265">
        <v>1337</v>
      </c>
      <c r="P1265" t="s">
        <v>59</v>
      </c>
      <c r="Q1265" t="s">
        <v>60</v>
      </c>
    </row>
    <row r="1266" spans="1:17" x14ac:dyDescent="0.25">
      <c r="A1266" t="s">
        <v>43</v>
      </c>
      <c r="B1266" t="s">
        <v>38</v>
      </c>
      <c r="C1266" t="s">
        <v>49</v>
      </c>
      <c r="D1266" t="s">
        <v>48</v>
      </c>
      <c r="E1266">
        <v>16</v>
      </c>
      <c r="F1266" t="str">
        <f t="shared" si="19"/>
        <v>Aggregate1-in-10August Monthly System Peak Day30% Cycling16</v>
      </c>
      <c r="G1266">
        <v>13.88232</v>
      </c>
      <c r="H1266">
        <v>14.8409</v>
      </c>
      <c r="I1266">
        <v>86.142600000000002</v>
      </c>
      <c r="J1266">
        <v>-1.4777720000000001</v>
      </c>
      <c r="K1266">
        <v>-3.8356099999999997E-2</v>
      </c>
      <c r="L1266">
        <v>0.95857910000000002</v>
      </c>
      <c r="M1266">
        <v>1.955514</v>
      </c>
      <c r="N1266">
        <v>3.39493</v>
      </c>
      <c r="O1266">
        <v>1337</v>
      </c>
      <c r="P1266" t="s">
        <v>59</v>
      </c>
      <c r="Q1266" t="s">
        <v>60</v>
      </c>
    </row>
    <row r="1267" spans="1:17" x14ac:dyDescent="0.25">
      <c r="A1267" t="s">
        <v>30</v>
      </c>
      <c r="B1267" t="s">
        <v>38</v>
      </c>
      <c r="C1267" t="s">
        <v>49</v>
      </c>
      <c r="D1267" t="s">
        <v>31</v>
      </c>
      <c r="E1267">
        <v>16</v>
      </c>
      <c r="F1267" t="str">
        <f t="shared" si="19"/>
        <v>Average Per Ton1-in-10August Monthly System Peak Day50% Cycling16</v>
      </c>
      <c r="G1267">
        <v>0.91241989999999995</v>
      </c>
      <c r="H1267">
        <v>1.0051840000000001</v>
      </c>
      <c r="I1267">
        <v>85.203299999999999</v>
      </c>
      <c r="J1267">
        <v>-0.14967620000000001</v>
      </c>
      <c r="K1267">
        <v>-6.4402000000000001E-3</v>
      </c>
      <c r="L1267">
        <v>9.2764600000000003E-2</v>
      </c>
      <c r="M1267">
        <v>0.19196930000000001</v>
      </c>
      <c r="N1267">
        <v>0.33520529999999998</v>
      </c>
      <c r="O1267">
        <v>3452</v>
      </c>
      <c r="P1267" t="s">
        <v>59</v>
      </c>
      <c r="Q1267" t="s">
        <v>60</v>
      </c>
    </row>
    <row r="1268" spans="1:17" x14ac:dyDescent="0.25">
      <c r="A1268" t="s">
        <v>28</v>
      </c>
      <c r="B1268" t="s">
        <v>38</v>
      </c>
      <c r="C1268" t="s">
        <v>49</v>
      </c>
      <c r="D1268" t="s">
        <v>31</v>
      </c>
      <c r="E1268">
        <v>16</v>
      </c>
      <c r="F1268" t="str">
        <f t="shared" si="19"/>
        <v>Average Per Premise1-in-10August Monthly System Peak Day50% Cycling16</v>
      </c>
      <c r="G1268">
        <v>7.8638599999999999</v>
      </c>
      <c r="H1268">
        <v>8.6633680000000002</v>
      </c>
      <c r="I1268">
        <v>85.203299999999999</v>
      </c>
      <c r="J1268">
        <v>-1.2900119999999999</v>
      </c>
      <c r="K1268">
        <v>-5.5506300000000001E-2</v>
      </c>
      <c r="L1268">
        <v>0.79950849999999996</v>
      </c>
      <c r="M1268">
        <v>1.654523</v>
      </c>
      <c r="N1268">
        <v>2.8890289999999998</v>
      </c>
      <c r="O1268">
        <v>3452</v>
      </c>
      <c r="P1268" t="s">
        <v>59</v>
      </c>
      <c r="Q1268" t="s">
        <v>60</v>
      </c>
    </row>
    <row r="1269" spans="1:17" x14ac:dyDescent="0.25">
      <c r="A1269" t="s">
        <v>29</v>
      </c>
      <c r="B1269" t="s">
        <v>38</v>
      </c>
      <c r="C1269" t="s">
        <v>49</v>
      </c>
      <c r="D1269" t="s">
        <v>31</v>
      </c>
      <c r="E1269">
        <v>16</v>
      </c>
      <c r="F1269" t="str">
        <f t="shared" si="19"/>
        <v>Average Per Device1-in-10August Monthly System Peak Day50% Cycling16</v>
      </c>
      <c r="G1269">
        <v>3.5387879999999998</v>
      </c>
      <c r="H1269">
        <v>3.8985720000000001</v>
      </c>
      <c r="I1269">
        <v>85.203299999999999</v>
      </c>
      <c r="J1269">
        <v>-0.58051370000000002</v>
      </c>
      <c r="K1269">
        <v>-2.4978199999999999E-2</v>
      </c>
      <c r="L1269">
        <v>0.35978399999999999</v>
      </c>
      <c r="M1269">
        <v>0.74454620000000005</v>
      </c>
      <c r="N1269">
        <v>1.300082</v>
      </c>
      <c r="O1269">
        <v>3452</v>
      </c>
      <c r="P1269" t="s">
        <v>59</v>
      </c>
      <c r="Q1269" t="s">
        <v>60</v>
      </c>
    </row>
    <row r="1270" spans="1:17" x14ac:dyDescent="0.25">
      <c r="A1270" t="s">
        <v>43</v>
      </c>
      <c r="B1270" t="s">
        <v>38</v>
      </c>
      <c r="C1270" t="s">
        <v>49</v>
      </c>
      <c r="D1270" t="s">
        <v>31</v>
      </c>
      <c r="E1270">
        <v>16</v>
      </c>
      <c r="F1270" t="str">
        <f t="shared" si="19"/>
        <v>Aggregate1-in-10August Monthly System Peak Day50% Cycling16</v>
      </c>
      <c r="G1270">
        <v>27.146039999999999</v>
      </c>
      <c r="H1270">
        <v>29.905950000000001</v>
      </c>
      <c r="I1270">
        <v>85.203299999999999</v>
      </c>
      <c r="J1270">
        <v>-4.4531210000000003</v>
      </c>
      <c r="K1270">
        <v>-0.19160779999999999</v>
      </c>
      <c r="L1270">
        <v>2.759903</v>
      </c>
      <c r="M1270">
        <v>5.7114149999999997</v>
      </c>
      <c r="N1270">
        <v>9.9729279999999996</v>
      </c>
      <c r="O1270">
        <v>3452</v>
      </c>
      <c r="P1270" t="s">
        <v>59</v>
      </c>
      <c r="Q1270" t="s">
        <v>60</v>
      </c>
    </row>
    <row r="1271" spans="1:17" x14ac:dyDescent="0.25">
      <c r="A1271" t="s">
        <v>30</v>
      </c>
      <c r="B1271" t="s">
        <v>38</v>
      </c>
      <c r="C1271" t="s">
        <v>49</v>
      </c>
      <c r="D1271" t="s">
        <v>26</v>
      </c>
      <c r="E1271">
        <v>16</v>
      </c>
      <c r="F1271" t="str">
        <f t="shared" si="19"/>
        <v>Average Per Ton1-in-10August Monthly System Peak DayAll16</v>
      </c>
      <c r="G1271">
        <v>0.93091460000000004</v>
      </c>
      <c r="H1271">
        <v>1.0166470000000001</v>
      </c>
      <c r="I1271">
        <v>85.465500000000006</v>
      </c>
      <c r="J1271">
        <v>-0.13697319999999999</v>
      </c>
      <c r="K1271">
        <v>-5.3971000000000002E-3</v>
      </c>
      <c r="L1271">
        <v>8.5732199999999995E-2</v>
      </c>
      <c r="M1271">
        <v>0.1768614</v>
      </c>
      <c r="N1271">
        <v>0.30843759999999998</v>
      </c>
      <c r="O1271">
        <v>4789</v>
      </c>
      <c r="P1271" t="s">
        <v>59</v>
      </c>
      <c r="Q1271" t="s">
        <v>60</v>
      </c>
    </row>
    <row r="1272" spans="1:17" x14ac:dyDescent="0.25">
      <c r="A1272" t="s">
        <v>28</v>
      </c>
      <c r="B1272" t="s">
        <v>38</v>
      </c>
      <c r="C1272" t="s">
        <v>49</v>
      </c>
      <c r="D1272" t="s">
        <v>26</v>
      </c>
      <c r="E1272">
        <v>16</v>
      </c>
      <c r="F1272" t="str">
        <f t="shared" si="19"/>
        <v>Average Per Premise1-in-10August Monthly System Peak DayAll16</v>
      </c>
      <c r="G1272">
        <v>8.54068</v>
      </c>
      <c r="H1272">
        <v>9.3272300000000001</v>
      </c>
      <c r="I1272">
        <v>85.465500000000006</v>
      </c>
      <c r="J1272">
        <v>-1.256661</v>
      </c>
      <c r="K1272">
        <v>-4.9515499999999997E-2</v>
      </c>
      <c r="L1272">
        <v>0.78655019999999998</v>
      </c>
      <c r="M1272">
        <v>1.6226160000000001</v>
      </c>
      <c r="N1272">
        <v>2.8297620000000001</v>
      </c>
      <c r="O1272">
        <v>4789</v>
      </c>
      <c r="P1272" t="s">
        <v>59</v>
      </c>
      <c r="Q1272" t="s">
        <v>60</v>
      </c>
    </row>
    <row r="1273" spans="1:17" x14ac:dyDescent="0.25">
      <c r="A1273" t="s">
        <v>29</v>
      </c>
      <c r="B1273" t="s">
        <v>38</v>
      </c>
      <c r="C1273" t="s">
        <v>49</v>
      </c>
      <c r="D1273" t="s">
        <v>26</v>
      </c>
      <c r="E1273">
        <v>16</v>
      </c>
      <c r="F1273" t="str">
        <f t="shared" si="19"/>
        <v>Average Per Device1-in-10August Monthly System Peak DayAll16</v>
      </c>
      <c r="G1273">
        <v>3.612552</v>
      </c>
      <c r="H1273">
        <v>3.945249</v>
      </c>
      <c r="I1273">
        <v>85.465500000000006</v>
      </c>
      <c r="J1273">
        <v>-0.53154489999999999</v>
      </c>
      <c r="K1273">
        <v>-2.09441E-2</v>
      </c>
      <c r="L1273">
        <v>0.3326964</v>
      </c>
      <c r="M1273">
        <v>0.68633699999999997</v>
      </c>
      <c r="N1273">
        <v>1.1969380000000001</v>
      </c>
      <c r="O1273">
        <v>4789</v>
      </c>
      <c r="P1273" t="s">
        <v>59</v>
      </c>
      <c r="Q1273" t="s">
        <v>60</v>
      </c>
    </row>
    <row r="1274" spans="1:17" x14ac:dyDescent="0.25">
      <c r="A1274" t="s">
        <v>43</v>
      </c>
      <c r="B1274" t="s">
        <v>38</v>
      </c>
      <c r="C1274" t="s">
        <v>49</v>
      </c>
      <c r="D1274" t="s">
        <v>26</v>
      </c>
      <c r="E1274">
        <v>16</v>
      </c>
      <c r="F1274" t="str">
        <f t="shared" si="19"/>
        <v>Aggregate1-in-10August Monthly System Peak DayAll16</v>
      </c>
      <c r="G1274">
        <v>40.901319999999998</v>
      </c>
      <c r="H1274">
        <v>44.668109999999999</v>
      </c>
      <c r="I1274">
        <v>85.465500000000006</v>
      </c>
      <c r="J1274">
        <v>-6.0181519999999997</v>
      </c>
      <c r="K1274">
        <v>-0.23712949999999999</v>
      </c>
      <c r="L1274">
        <v>3.7667890000000002</v>
      </c>
      <c r="M1274">
        <v>7.7707079999999999</v>
      </c>
      <c r="N1274">
        <v>13.551729999999999</v>
      </c>
      <c r="O1274">
        <v>4789</v>
      </c>
      <c r="P1274" t="s">
        <v>59</v>
      </c>
      <c r="Q1274" t="s">
        <v>60</v>
      </c>
    </row>
    <row r="1275" spans="1:17" x14ac:dyDescent="0.25">
      <c r="A1275" t="s">
        <v>30</v>
      </c>
      <c r="B1275" t="s">
        <v>38</v>
      </c>
      <c r="C1275" t="s">
        <v>37</v>
      </c>
      <c r="D1275" t="s">
        <v>48</v>
      </c>
      <c r="E1275">
        <v>16</v>
      </c>
      <c r="F1275" t="str">
        <f t="shared" si="19"/>
        <v>Average Per Ton1-in-10August Typical Event Day30% Cycling16</v>
      </c>
      <c r="G1275">
        <v>0.96217870000000005</v>
      </c>
      <c r="H1275">
        <v>1.0287459999999999</v>
      </c>
      <c r="I1275">
        <v>85.200199999999995</v>
      </c>
      <c r="J1275">
        <v>-0.1062429</v>
      </c>
      <c r="K1275">
        <v>-4.1453999999999996E-3</v>
      </c>
      <c r="L1275">
        <v>6.6567100000000004E-2</v>
      </c>
      <c r="M1275">
        <v>0.1372795</v>
      </c>
      <c r="N1275">
        <v>0.23937710000000001</v>
      </c>
      <c r="O1275">
        <v>1337</v>
      </c>
      <c r="P1275" t="s">
        <v>59</v>
      </c>
      <c r="Q1275" t="s">
        <v>60</v>
      </c>
    </row>
    <row r="1276" spans="1:17" x14ac:dyDescent="0.25">
      <c r="A1276" t="s">
        <v>28</v>
      </c>
      <c r="B1276" t="s">
        <v>38</v>
      </c>
      <c r="C1276" t="s">
        <v>37</v>
      </c>
      <c r="D1276" t="s">
        <v>48</v>
      </c>
      <c r="E1276">
        <v>16</v>
      </c>
      <c r="F1276" t="str">
        <f t="shared" si="19"/>
        <v>Average Per Premise1-in-10August Typical Event Day30% Cycling16</v>
      </c>
      <c r="G1276">
        <v>10.208310000000001</v>
      </c>
      <c r="H1276">
        <v>10.91455</v>
      </c>
      <c r="I1276">
        <v>85.200199999999995</v>
      </c>
      <c r="J1276">
        <v>-1.127192</v>
      </c>
      <c r="K1276">
        <v>-4.3980400000000003E-2</v>
      </c>
      <c r="L1276">
        <v>0.70624849999999995</v>
      </c>
      <c r="M1276">
        <v>1.456477</v>
      </c>
      <c r="N1276">
        <v>2.5396890000000001</v>
      </c>
      <c r="O1276">
        <v>1337</v>
      </c>
      <c r="P1276" t="s">
        <v>59</v>
      </c>
      <c r="Q1276" t="s">
        <v>60</v>
      </c>
    </row>
    <row r="1277" spans="1:17" x14ac:dyDescent="0.25">
      <c r="A1277" t="s">
        <v>29</v>
      </c>
      <c r="B1277" t="s">
        <v>38</v>
      </c>
      <c r="C1277" t="s">
        <v>37</v>
      </c>
      <c r="D1277" t="s">
        <v>48</v>
      </c>
      <c r="E1277">
        <v>16</v>
      </c>
      <c r="F1277" t="str">
        <f t="shared" si="19"/>
        <v>Average Per Device1-in-10August Typical Event Day30% Cycling16</v>
      </c>
      <c r="G1277">
        <v>3.7382919999999999</v>
      </c>
      <c r="H1277">
        <v>3.9969209999999999</v>
      </c>
      <c r="I1277">
        <v>85.200199999999995</v>
      </c>
      <c r="J1277">
        <v>-0.4127788</v>
      </c>
      <c r="K1277">
        <v>-1.6105700000000001E-2</v>
      </c>
      <c r="L1277">
        <v>0.25862889999999999</v>
      </c>
      <c r="M1277">
        <v>0.53336349999999999</v>
      </c>
      <c r="N1277">
        <v>0.93003670000000005</v>
      </c>
      <c r="O1277">
        <v>1337</v>
      </c>
      <c r="P1277" t="s">
        <v>59</v>
      </c>
      <c r="Q1277" t="s">
        <v>60</v>
      </c>
    </row>
    <row r="1278" spans="1:17" x14ac:dyDescent="0.25">
      <c r="A1278" t="s">
        <v>43</v>
      </c>
      <c r="B1278" t="s">
        <v>38</v>
      </c>
      <c r="C1278" t="s">
        <v>37</v>
      </c>
      <c r="D1278" t="s">
        <v>48</v>
      </c>
      <c r="E1278">
        <v>16</v>
      </c>
      <c r="F1278" t="str">
        <f t="shared" si="19"/>
        <v>Aggregate1-in-10August Typical Event Day30% Cycling16</v>
      </c>
      <c r="G1278">
        <v>13.64851</v>
      </c>
      <c r="H1278">
        <v>14.59276</v>
      </c>
      <c r="I1278">
        <v>85.200199999999995</v>
      </c>
      <c r="J1278">
        <v>-1.507056</v>
      </c>
      <c r="K1278">
        <v>-5.8801800000000001E-2</v>
      </c>
      <c r="L1278">
        <v>0.94425429999999999</v>
      </c>
      <c r="M1278">
        <v>1.9473100000000001</v>
      </c>
      <c r="N1278">
        <v>3.3955639999999998</v>
      </c>
      <c r="O1278">
        <v>1337</v>
      </c>
      <c r="P1278" t="s">
        <v>59</v>
      </c>
      <c r="Q1278" t="s">
        <v>60</v>
      </c>
    </row>
    <row r="1279" spans="1:17" x14ac:dyDescent="0.25">
      <c r="A1279" t="s">
        <v>30</v>
      </c>
      <c r="B1279" t="s">
        <v>38</v>
      </c>
      <c r="C1279" t="s">
        <v>37</v>
      </c>
      <c r="D1279" t="s">
        <v>31</v>
      </c>
      <c r="E1279">
        <v>16</v>
      </c>
      <c r="F1279" t="str">
        <f t="shared" si="19"/>
        <v>Average Per Ton1-in-10August Typical Event Day50% Cycling16</v>
      </c>
      <c r="G1279">
        <v>0.90803940000000005</v>
      </c>
      <c r="H1279">
        <v>0.99752790000000002</v>
      </c>
      <c r="I1279">
        <v>84.279799999999994</v>
      </c>
      <c r="J1279">
        <v>-0.15362509999999999</v>
      </c>
      <c r="K1279">
        <v>-9.9915999999999998E-3</v>
      </c>
      <c r="L1279">
        <v>8.9488499999999999E-2</v>
      </c>
      <c r="M1279">
        <v>0.18896869999999999</v>
      </c>
      <c r="N1279">
        <v>0.33260220000000001</v>
      </c>
      <c r="O1279">
        <v>3452</v>
      </c>
      <c r="P1279" t="s">
        <v>59</v>
      </c>
      <c r="Q1279" t="s">
        <v>60</v>
      </c>
    </row>
    <row r="1280" spans="1:17" x14ac:dyDescent="0.25">
      <c r="A1280" t="s">
        <v>28</v>
      </c>
      <c r="B1280" t="s">
        <v>38</v>
      </c>
      <c r="C1280" t="s">
        <v>37</v>
      </c>
      <c r="D1280" t="s">
        <v>31</v>
      </c>
      <c r="E1280">
        <v>16</v>
      </c>
      <c r="F1280" t="str">
        <f t="shared" si="19"/>
        <v>Average Per Premise1-in-10August Typical Event Day50% Cycling16</v>
      </c>
      <c r="G1280">
        <v>7.8261060000000002</v>
      </c>
      <c r="H1280">
        <v>8.5973790000000001</v>
      </c>
      <c r="I1280">
        <v>84.279799999999994</v>
      </c>
      <c r="J1280">
        <v>-1.324047</v>
      </c>
      <c r="K1280">
        <v>-8.6114700000000002E-2</v>
      </c>
      <c r="L1280">
        <v>0.7712734</v>
      </c>
      <c r="M1280">
        <v>1.6286620000000001</v>
      </c>
      <c r="N1280">
        <v>2.8665940000000001</v>
      </c>
      <c r="O1280">
        <v>3452</v>
      </c>
      <c r="P1280" t="s">
        <v>59</v>
      </c>
      <c r="Q1280" t="s">
        <v>60</v>
      </c>
    </row>
    <row r="1281" spans="1:17" x14ac:dyDescent="0.25">
      <c r="A1281" t="s">
        <v>29</v>
      </c>
      <c r="B1281" t="s">
        <v>38</v>
      </c>
      <c r="C1281" t="s">
        <v>37</v>
      </c>
      <c r="D1281" t="s">
        <v>31</v>
      </c>
      <c r="E1281">
        <v>16</v>
      </c>
      <c r="F1281" t="str">
        <f t="shared" si="19"/>
        <v>Average Per Device1-in-10August Typical Event Day50% Cycling16</v>
      </c>
      <c r="G1281">
        <v>3.5217990000000001</v>
      </c>
      <c r="H1281">
        <v>3.8688769999999999</v>
      </c>
      <c r="I1281">
        <v>84.279799999999994</v>
      </c>
      <c r="J1281">
        <v>-0.59582970000000002</v>
      </c>
      <c r="K1281">
        <v>-3.8752200000000001E-2</v>
      </c>
      <c r="L1281">
        <v>0.347078</v>
      </c>
      <c r="M1281">
        <v>0.73290829999999996</v>
      </c>
      <c r="N1281">
        <v>1.2899860000000001</v>
      </c>
      <c r="O1281">
        <v>3452</v>
      </c>
      <c r="P1281" t="s">
        <v>59</v>
      </c>
      <c r="Q1281" t="s">
        <v>60</v>
      </c>
    </row>
    <row r="1282" spans="1:17" x14ac:dyDescent="0.25">
      <c r="A1282" t="s">
        <v>43</v>
      </c>
      <c r="B1282" t="s">
        <v>38</v>
      </c>
      <c r="C1282" t="s">
        <v>37</v>
      </c>
      <c r="D1282" t="s">
        <v>31</v>
      </c>
      <c r="E1282">
        <v>16</v>
      </c>
      <c r="F1282" t="str">
        <f t="shared" si="19"/>
        <v>Aggregate1-in-10August Typical Event Day50% Cycling16</v>
      </c>
      <c r="G1282">
        <v>27.015720000000002</v>
      </c>
      <c r="H1282">
        <v>29.678149999999999</v>
      </c>
      <c r="I1282">
        <v>84.279799999999994</v>
      </c>
      <c r="J1282">
        <v>-4.5706100000000003</v>
      </c>
      <c r="K1282">
        <v>-0.29726780000000003</v>
      </c>
      <c r="L1282">
        <v>2.662436</v>
      </c>
      <c r="M1282">
        <v>5.6221399999999999</v>
      </c>
      <c r="N1282">
        <v>9.8954819999999994</v>
      </c>
      <c r="O1282">
        <v>3452</v>
      </c>
      <c r="P1282" t="s">
        <v>59</v>
      </c>
      <c r="Q1282" t="s">
        <v>60</v>
      </c>
    </row>
    <row r="1283" spans="1:17" x14ac:dyDescent="0.25">
      <c r="A1283" t="s">
        <v>30</v>
      </c>
      <c r="B1283" t="s">
        <v>38</v>
      </c>
      <c r="C1283" t="s">
        <v>37</v>
      </c>
      <c r="D1283" t="s">
        <v>26</v>
      </c>
      <c r="E1283">
        <v>16</v>
      </c>
      <c r="F1283" t="str">
        <f t="shared" ref="F1283:F1346" si="20">CONCATENATE(A1283,B1283,C1283,D1283,E1283)</f>
        <v>Average Per Ton1-in-10August Typical Event DayAll16</v>
      </c>
      <c r="G1283">
        <v>0.92315510000000001</v>
      </c>
      <c r="H1283">
        <v>1.0062439999999999</v>
      </c>
      <c r="I1283">
        <v>84.536799999999999</v>
      </c>
      <c r="J1283">
        <v>-0.14039599999999999</v>
      </c>
      <c r="K1283">
        <v>-8.3593000000000001E-3</v>
      </c>
      <c r="L1283">
        <v>8.3088899999999993E-2</v>
      </c>
      <c r="M1283">
        <v>0.1745371</v>
      </c>
      <c r="N1283">
        <v>0.30657380000000001</v>
      </c>
      <c r="O1283">
        <v>4789</v>
      </c>
      <c r="P1283" t="s">
        <v>59</v>
      </c>
      <c r="Q1283" t="s">
        <v>60</v>
      </c>
    </row>
    <row r="1284" spans="1:17" x14ac:dyDescent="0.25">
      <c r="A1284" t="s">
        <v>28</v>
      </c>
      <c r="B1284" t="s">
        <v>38</v>
      </c>
      <c r="C1284" t="s">
        <v>37</v>
      </c>
      <c r="D1284" t="s">
        <v>26</v>
      </c>
      <c r="E1284">
        <v>16</v>
      </c>
      <c r="F1284" t="str">
        <f t="shared" si="20"/>
        <v>Average Per Premise1-in-10August Typical Event DayAll16</v>
      </c>
      <c r="G1284">
        <v>8.4694909999999997</v>
      </c>
      <c r="H1284">
        <v>9.2317900000000002</v>
      </c>
      <c r="I1284">
        <v>84.536799999999999</v>
      </c>
      <c r="J1284">
        <v>-1.2880640000000001</v>
      </c>
      <c r="K1284">
        <v>-7.6692800000000005E-2</v>
      </c>
      <c r="L1284">
        <v>0.76229910000000001</v>
      </c>
      <c r="M1284">
        <v>1.601291</v>
      </c>
      <c r="N1284">
        <v>2.812662</v>
      </c>
      <c r="O1284">
        <v>4789</v>
      </c>
      <c r="P1284" t="s">
        <v>59</v>
      </c>
      <c r="Q1284" t="s">
        <v>60</v>
      </c>
    </row>
    <row r="1285" spans="1:17" x14ac:dyDescent="0.25">
      <c r="A1285" t="s">
        <v>29</v>
      </c>
      <c r="B1285" t="s">
        <v>38</v>
      </c>
      <c r="C1285" t="s">
        <v>37</v>
      </c>
      <c r="D1285" t="s">
        <v>26</v>
      </c>
      <c r="E1285">
        <v>16</v>
      </c>
      <c r="F1285" t="str">
        <f t="shared" si="20"/>
        <v>Average Per Device1-in-10August Typical Event DayAll16</v>
      </c>
      <c r="G1285">
        <v>3.5824400000000001</v>
      </c>
      <c r="H1285">
        <v>3.9048790000000002</v>
      </c>
      <c r="I1285">
        <v>84.536799999999999</v>
      </c>
      <c r="J1285">
        <v>-0.54482759999999997</v>
      </c>
      <c r="K1285">
        <v>-3.2439700000000002E-2</v>
      </c>
      <c r="L1285">
        <v>0.32243860000000002</v>
      </c>
      <c r="M1285">
        <v>0.67731699999999995</v>
      </c>
      <c r="N1285">
        <v>1.189705</v>
      </c>
      <c r="O1285">
        <v>4789</v>
      </c>
      <c r="P1285" t="s">
        <v>59</v>
      </c>
      <c r="Q1285" t="s">
        <v>60</v>
      </c>
    </row>
    <row r="1286" spans="1:17" x14ac:dyDescent="0.25">
      <c r="A1286" t="s">
        <v>43</v>
      </c>
      <c r="B1286" t="s">
        <v>38</v>
      </c>
      <c r="C1286" t="s">
        <v>37</v>
      </c>
      <c r="D1286" t="s">
        <v>26</v>
      </c>
      <c r="E1286">
        <v>16</v>
      </c>
      <c r="F1286" t="str">
        <f t="shared" si="20"/>
        <v>Aggregate1-in-10August Typical Event DayAll16</v>
      </c>
      <c r="G1286">
        <v>40.560389999999998</v>
      </c>
      <c r="H1286">
        <v>44.211039999999997</v>
      </c>
      <c r="I1286">
        <v>84.536799999999999</v>
      </c>
      <c r="J1286">
        <v>-6.1685379999999999</v>
      </c>
      <c r="K1286">
        <v>-0.367282</v>
      </c>
      <c r="L1286">
        <v>3.6506500000000002</v>
      </c>
      <c r="M1286">
        <v>7.6685829999999999</v>
      </c>
      <c r="N1286">
        <v>13.46984</v>
      </c>
      <c r="O1286">
        <v>4789</v>
      </c>
      <c r="P1286" t="s">
        <v>59</v>
      </c>
      <c r="Q1286" t="s">
        <v>60</v>
      </c>
    </row>
    <row r="1287" spans="1:17" x14ac:dyDescent="0.25">
      <c r="A1287" t="s">
        <v>30</v>
      </c>
      <c r="B1287" t="s">
        <v>38</v>
      </c>
      <c r="C1287" t="s">
        <v>50</v>
      </c>
      <c r="D1287" t="s">
        <v>48</v>
      </c>
      <c r="E1287">
        <v>16</v>
      </c>
      <c r="F1287" t="str">
        <f t="shared" si="20"/>
        <v>Average Per Ton1-in-10July Monthly System Peak Day30% Cycling16</v>
      </c>
      <c r="G1287">
        <v>0.88582740000000004</v>
      </c>
      <c r="H1287">
        <v>0.94771669999999997</v>
      </c>
      <c r="I1287">
        <v>81.416499999999999</v>
      </c>
      <c r="J1287">
        <v>-0.11894159999999999</v>
      </c>
      <c r="K1287">
        <v>-1.2105299999999999E-2</v>
      </c>
      <c r="L1287">
        <v>6.1889300000000001E-2</v>
      </c>
      <c r="M1287">
        <v>0.1358838</v>
      </c>
      <c r="N1287">
        <v>0.2427202</v>
      </c>
      <c r="O1287">
        <v>1337</v>
      </c>
      <c r="P1287" t="s">
        <v>59</v>
      </c>
      <c r="Q1287" t="s">
        <v>60</v>
      </c>
    </row>
    <row r="1288" spans="1:17" x14ac:dyDescent="0.25">
      <c r="A1288" t="s">
        <v>28</v>
      </c>
      <c r="B1288" t="s">
        <v>38</v>
      </c>
      <c r="C1288" t="s">
        <v>50</v>
      </c>
      <c r="D1288" t="s">
        <v>48</v>
      </c>
      <c r="E1288">
        <v>16</v>
      </c>
      <c r="F1288" t="str">
        <f t="shared" si="20"/>
        <v>Average Per Premise1-in-10July Monthly System Peak Day30% Cycling16</v>
      </c>
      <c r="G1288">
        <v>9.3982519999999994</v>
      </c>
      <c r="H1288">
        <v>10.054869999999999</v>
      </c>
      <c r="I1288">
        <v>81.416499999999999</v>
      </c>
      <c r="J1288">
        <v>-1.2619199999999999</v>
      </c>
      <c r="K1288">
        <v>-0.12843160000000001</v>
      </c>
      <c r="L1288">
        <v>0.65661899999999995</v>
      </c>
      <c r="M1288">
        <v>1.44167</v>
      </c>
      <c r="N1288">
        <v>2.5751580000000001</v>
      </c>
      <c r="O1288">
        <v>1337</v>
      </c>
      <c r="P1288" t="s">
        <v>59</v>
      </c>
      <c r="Q1288" t="s">
        <v>60</v>
      </c>
    </row>
    <row r="1289" spans="1:17" x14ac:dyDescent="0.25">
      <c r="A1289" t="s">
        <v>29</v>
      </c>
      <c r="B1289" t="s">
        <v>38</v>
      </c>
      <c r="C1289" t="s">
        <v>50</v>
      </c>
      <c r="D1289" t="s">
        <v>48</v>
      </c>
      <c r="E1289">
        <v>16</v>
      </c>
      <c r="F1289" t="str">
        <f t="shared" si="20"/>
        <v>Average Per Device1-in-10July Monthly System Peak Day30% Cycling16</v>
      </c>
      <c r="G1289">
        <v>3.441649</v>
      </c>
      <c r="H1289">
        <v>3.6821039999999998</v>
      </c>
      <c r="I1289">
        <v>81.416499999999999</v>
      </c>
      <c r="J1289">
        <v>-0.46211639999999998</v>
      </c>
      <c r="K1289">
        <v>-4.7031799999999999E-2</v>
      </c>
      <c r="L1289">
        <v>0.24045449999999999</v>
      </c>
      <c r="M1289">
        <v>0.52794090000000005</v>
      </c>
      <c r="N1289">
        <v>0.94302560000000002</v>
      </c>
      <c r="O1289">
        <v>1337</v>
      </c>
      <c r="P1289" t="s">
        <v>59</v>
      </c>
      <c r="Q1289" t="s">
        <v>60</v>
      </c>
    </row>
    <row r="1290" spans="1:17" x14ac:dyDescent="0.25">
      <c r="A1290" t="s">
        <v>43</v>
      </c>
      <c r="B1290" t="s">
        <v>38</v>
      </c>
      <c r="C1290" t="s">
        <v>50</v>
      </c>
      <c r="D1290" t="s">
        <v>48</v>
      </c>
      <c r="E1290">
        <v>16</v>
      </c>
      <c r="F1290" t="str">
        <f t="shared" si="20"/>
        <v>Aggregate1-in-10July Monthly System Peak Day30% Cycling16</v>
      </c>
      <c r="G1290">
        <v>12.56546</v>
      </c>
      <c r="H1290">
        <v>13.44336</v>
      </c>
      <c r="I1290">
        <v>81.416499999999999</v>
      </c>
      <c r="J1290">
        <v>-1.687187</v>
      </c>
      <c r="K1290">
        <v>-0.17171310000000001</v>
      </c>
      <c r="L1290">
        <v>0.8778996</v>
      </c>
      <c r="M1290">
        <v>1.9275119999999999</v>
      </c>
      <c r="N1290">
        <v>3.4429859999999999</v>
      </c>
      <c r="O1290">
        <v>1337</v>
      </c>
      <c r="P1290" t="s">
        <v>59</v>
      </c>
      <c r="Q1290" t="s">
        <v>60</v>
      </c>
    </row>
    <row r="1291" spans="1:17" x14ac:dyDescent="0.25">
      <c r="A1291" t="s">
        <v>30</v>
      </c>
      <c r="B1291" t="s">
        <v>38</v>
      </c>
      <c r="C1291" t="s">
        <v>50</v>
      </c>
      <c r="D1291" t="s">
        <v>31</v>
      </c>
      <c r="E1291">
        <v>16</v>
      </c>
      <c r="F1291" t="str">
        <f t="shared" si="20"/>
        <v>Average Per Ton1-in-10July Monthly System Peak Day50% Cycling16</v>
      </c>
      <c r="G1291">
        <v>0.88953090000000001</v>
      </c>
      <c r="H1291">
        <v>0.96517730000000002</v>
      </c>
      <c r="I1291">
        <v>80.649299999999997</v>
      </c>
      <c r="J1291">
        <v>-0.17464779999999999</v>
      </c>
      <c r="K1291">
        <v>-2.6772000000000001E-2</v>
      </c>
      <c r="L1291">
        <v>7.5646400000000003E-2</v>
      </c>
      <c r="M1291">
        <v>0.17806469999999999</v>
      </c>
      <c r="N1291">
        <v>0.32594060000000002</v>
      </c>
      <c r="O1291">
        <v>3452</v>
      </c>
      <c r="P1291" t="s">
        <v>59</v>
      </c>
      <c r="Q1291" t="s">
        <v>60</v>
      </c>
    </row>
    <row r="1292" spans="1:17" x14ac:dyDescent="0.25">
      <c r="A1292" t="s">
        <v>28</v>
      </c>
      <c r="B1292" t="s">
        <v>38</v>
      </c>
      <c r="C1292" t="s">
        <v>50</v>
      </c>
      <c r="D1292" t="s">
        <v>31</v>
      </c>
      <c r="E1292">
        <v>16</v>
      </c>
      <c r="F1292" t="str">
        <f t="shared" si="20"/>
        <v>Average Per Premise1-in-10July Monthly System Peak Day50% Cycling16</v>
      </c>
      <c r="G1292">
        <v>7.6665869999999998</v>
      </c>
      <c r="H1292">
        <v>8.3185590000000005</v>
      </c>
      <c r="I1292">
        <v>80.649299999999997</v>
      </c>
      <c r="J1292">
        <v>-1.5052350000000001</v>
      </c>
      <c r="K1292">
        <v>-0.23073930000000001</v>
      </c>
      <c r="L1292">
        <v>0.65197229999999995</v>
      </c>
      <c r="M1292">
        <v>1.5346839999999999</v>
      </c>
      <c r="N1292">
        <v>2.8091789999999999</v>
      </c>
      <c r="O1292">
        <v>3452</v>
      </c>
      <c r="P1292" t="s">
        <v>59</v>
      </c>
      <c r="Q1292" t="s">
        <v>60</v>
      </c>
    </row>
    <row r="1293" spans="1:17" x14ac:dyDescent="0.25">
      <c r="A1293" t="s">
        <v>29</v>
      </c>
      <c r="B1293" t="s">
        <v>38</v>
      </c>
      <c r="C1293" t="s">
        <v>50</v>
      </c>
      <c r="D1293" t="s">
        <v>31</v>
      </c>
      <c r="E1293">
        <v>16</v>
      </c>
      <c r="F1293" t="str">
        <f t="shared" si="20"/>
        <v>Average Per Device1-in-10July Monthly System Peak Day50% Cycling16</v>
      </c>
      <c r="G1293">
        <v>3.4500139999999999</v>
      </c>
      <c r="H1293">
        <v>3.7434059999999998</v>
      </c>
      <c r="I1293">
        <v>80.649299999999997</v>
      </c>
      <c r="J1293">
        <v>-0.67736540000000001</v>
      </c>
      <c r="K1293">
        <v>-0.1038342</v>
      </c>
      <c r="L1293">
        <v>0.29339179999999998</v>
      </c>
      <c r="M1293">
        <v>0.69061779999999995</v>
      </c>
      <c r="N1293">
        <v>1.264149</v>
      </c>
      <c r="O1293">
        <v>3452</v>
      </c>
      <c r="P1293" t="s">
        <v>59</v>
      </c>
      <c r="Q1293" t="s">
        <v>60</v>
      </c>
    </row>
    <row r="1294" spans="1:17" x14ac:dyDescent="0.25">
      <c r="A1294" t="s">
        <v>43</v>
      </c>
      <c r="B1294" t="s">
        <v>38</v>
      </c>
      <c r="C1294" t="s">
        <v>50</v>
      </c>
      <c r="D1294" t="s">
        <v>31</v>
      </c>
      <c r="E1294">
        <v>16</v>
      </c>
      <c r="F1294" t="str">
        <f t="shared" si="20"/>
        <v>Aggregate1-in-10July Monthly System Peak Day50% Cycling16</v>
      </c>
      <c r="G1294">
        <v>26.465060000000001</v>
      </c>
      <c r="H1294">
        <v>28.715669999999999</v>
      </c>
      <c r="I1294">
        <v>80.649299999999997</v>
      </c>
      <c r="J1294">
        <v>-5.1960699999999997</v>
      </c>
      <c r="K1294">
        <v>-0.7965122</v>
      </c>
      <c r="L1294">
        <v>2.2506089999999999</v>
      </c>
      <c r="M1294">
        <v>5.2977290000000004</v>
      </c>
      <c r="N1294">
        <v>9.6972869999999993</v>
      </c>
      <c r="O1294">
        <v>3452</v>
      </c>
      <c r="P1294" t="s">
        <v>59</v>
      </c>
      <c r="Q1294" t="s">
        <v>60</v>
      </c>
    </row>
    <row r="1295" spans="1:17" x14ac:dyDescent="0.25">
      <c r="A1295" t="s">
        <v>30</v>
      </c>
      <c r="B1295" t="s">
        <v>38</v>
      </c>
      <c r="C1295" t="s">
        <v>50</v>
      </c>
      <c r="D1295" t="s">
        <v>26</v>
      </c>
      <c r="E1295">
        <v>16</v>
      </c>
      <c r="F1295" t="str">
        <f t="shared" si="20"/>
        <v>Average Per Ton1-in-10July Monthly System Peak DayAll16</v>
      </c>
      <c r="G1295">
        <v>0.88849690000000003</v>
      </c>
      <c r="H1295">
        <v>0.96030230000000005</v>
      </c>
      <c r="I1295">
        <v>80.863500000000002</v>
      </c>
      <c r="J1295">
        <v>-0.15909470000000001</v>
      </c>
      <c r="K1295">
        <v>-2.2676999999999999E-2</v>
      </c>
      <c r="L1295">
        <v>7.1805400000000005E-2</v>
      </c>
      <c r="M1295">
        <v>0.16628780000000001</v>
      </c>
      <c r="N1295">
        <v>0.30270550000000002</v>
      </c>
      <c r="O1295">
        <v>4789</v>
      </c>
      <c r="P1295" t="s">
        <v>59</v>
      </c>
      <c r="Q1295" t="s">
        <v>60</v>
      </c>
    </row>
    <row r="1296" spans="1:17" x14ac:dyDescent="0.25">
      <c r="A1296" t="s">
        <v>28</v>
      </c>
      <c r="B1296" t="s">
        <v>38</v>
      </c>
      <c r="C1296" t="s">
        <v>50</v>
      </c>
      <c r="D1296" t="s">
        <v>26</v>
      </c>
      <c r="E1296">
        <v>16</v>
      </c>
      <c r="F1296" t="str">
        <f t="shared" si="20"/>
        <v>Average Per Premise1-in-10July Monthly System Peak DayAll16</v>
      </c>
      <c r="G1296">
        <v>8.1515190000000004</v>
      </c>
      <c r="H1296">
        <v>8.8102979999999995</v>
      </c>
      <c r="I1296">
        <v>80.863500000000002</v>
      </c>
      <c r="J1296">
        <v>-1.4596150000000001</v>
      </c>
      <c r="K1296">
        <v>-0.2080506</v>
      </c>
      <c r="L1296">
        <v>0.65877889999999995</v>
      </c>
      <c r="M1296">
        <v>1.5256080000000001</v>
      </c>
      <c r="N1296">
        <v>2.7771729999999999</v>
      </c>
      <c r="O1296">
        <v>4789</v>
      </c>
      <c r="P1296" t="s">
        <v>59</v>
      </c>
      <c r="Q1296" t="s">
        <v>60</v>
      </c>
    </row>
    <row r="1297" spans="1:17" x14ac:dyDescent="0.25">
      <c r="A1297" t="s">
        <v>29</v>
      </c>
      <c r="B1297" t="s">
        <v>38</v>
      </c>
      <c r="C1297" t="s">
        <v>50</v>
      </c>
      <c r="D1297" t="s">
        <v>26</v>
      </c>
      <c r="E1297">
        <v>16</v>
      </c>
      <c r="F1297" t="str">
        <f t="shared" si="20"/>
        <v>Average Per Device1-in-10July Monthly System Peak DayAll16</v>
      </c>
      <c r="G1297">
        <v>3.4479440000000001</v>
      </c>
      <c r="H1297">
        <v>3.7265959999999998</v>
      </c>
      <c r="I1297">
        <v>80.863500000000002</v>
      </c>
      <c r="J1297">
        <v>-0.61739040000000001</v>
      </c>
      <c r="K1297">
        <v>-8.8001599999999999E-2</v>
      </c>
      <c r="L1297">
        <v>0.2786515</v>
      </c>
      <c r="M1297">
        <v>0.64530460000000001</v>
      </c>
      <c r="N1297">
        <v>1.174693</v>
      </c>
      <c r="O1297">
        <v>4789</v>
      </c>
      <c r="P1297" t="s">
        <v>59</v>
      </c>
      <c r="Q1297" t="s">
        <v>60</v>
      </c>
    </row>
    <row r="1298" spans="1:17" x14ac:dyDescent="0.25">
      <c r="A1298" t="s">
        <v>43</v>
      </c>
      <c r="B1298" t="s">
        <v>38</v>
      </c>
      <c r="C1298" t="s">
        <v>50</v>
      </c>
      <c r="D1298" t="s">
        <v>26</v>
      </c>
      <c r="E1298">
        <v>16</v>
      </c>
      <c r="F1298" t="str">
        <f t="shared" si="20"/>
        <v>Aggregate1-in-10July Monthly System Peak DayAll16</v>
      </c>
      <c r="G1298">
        <v>39.037619999999997</v>
      </c>
      <c r="H1298">
        <v>42.192520000000002</v>
      </c>
      <c r="I1298">
        <v>80.863500000000002</v>
      </c>
      <c r="J1298">
        <v>-6.9900950000000002</v>
      </c>
      <c r="K1298">
        <v>-0.99635419999999997</v>
      </c>
      <c r="L1298">
        <v>3.1548919999999998</v>
      </c>
      <c r="M1298">
        <v>7.3061389999999999</v>
      </c>
      <c r="N1298">
        <v>13.29988</v>
      </c>
      <c r="O1298">
        <v>4789</v>
      </c>
      <c r="P1298" t="s">
        <v>59</v>
      </c>
      <c r="Q1298" t="s">
        <v>60</v>
      </c>
    </row>
    <row r="1299" spans="1:17" x14ac:dyDescent="0.25">
      <c r="A1299" t="s">
        <v>30</v>
      </c>
      <c r="B1299" t="s">
        <v>38</v>
      </c>
      <c r="C1299" t="s">
        <v>51</v>
      </c>
      <c r="D1299" t="s">
        <v>48</v>
      </c>
      <c r="E1299">
        <v>16</v>
      </c>
      <c r="F1299" t="str">
        <f t="shared" si="20"/>
        <v>Average Per Ton1-in-10June Monthly System Peak Day30% Cycling16</v>
      </c>
      <c r="G1299">
        <v>0.86489729999999998</v>
      </c>
      <c r="H1299">
        <v>0.9255042</v>
      </c>
      <c r="I1299">
        <v>83.170699999999997</v>
      </c>
      <c r="J1299">
        <v>-0.1232645</v>
      </c>
      <c r="K1299">
        <v>-1.46318E-2</v>
      </c>
      <c r="L1299">
        <v>6.0607000000000001E-2</v>
      </c>
      <c r="M1299">
        <v>0.13584570000000001</v>
      </c>
      <c r="N1299">
        <v>0.24447849999999999</v>
      </c>
      <c r="O1299">
        <v>1337</v>
      </c>
      <c r="P1299" t="s">
        <v>59</v>
      </c>
      <c r="Q1299" t="s">
        <v>60</v>
      </c>
    </row>
    <row r="1300" spans="1:17" x14ac:dyDescent="0.25">
      <c r="A1300" t="s">
        <v>28</v>
      </c>
      <c r="B1300" t="s">
        <v>38</v>
      </c>
      <c r="C1300" t="s">
        <v>51</v>
      </c>
      <c r="D1300" t="s">
        <v>48</v>
      </c>
      <c r="E1300">
        <v>16</v>
      </c>
      <c r="F1300" t="str">
        <f t="shared" si="20"/>
        <v>Average Per Premise1-in-10June Monthly System Peak Day30% Cycling16</v>
      </c>
      <c r="G1300">
        <v>9.1761920000000003</v>
      </c>
      <c r="H1300">
        <v>9.8192059999999994</v>
      </c>
      <c r="I1300">
        <v>83.170699999999997</v>
      </c>
      <c r="J1300">
        <v>-1.3077840000000001</v>
      </c>
      <c r="K1300">
        <v>-0.15523670000000001</v>
      </c>
      <c r="L1300">
        <v>0.64301410000000003</v>
      </c>
      <c r="M1300">
        <v>1.441265</v>
      </c>
      <c r="N1300">
        <v>2.5938119999999998</v>
      </c>
      <c r="O1300">
        <v>1337</v>
      </c>
      <c r="P1300" t="s">
        <v>59</v>
      </c>
      <c r="Q1300" t="s">
        <v>60</v>
      </c>
    </row>
    <row r="1301" spans="1:17" x14ac:dyDescent="0.25">
      <c r="A1301" t="s">
        <v>29</v>
      </c>
      <c r="B1301" t="s">
        <v>38</v>
      </c>
      <c r="C1301" t="s">
        <v>51</v>
      </c>
      <c r="D1301" t="s">
        <v>48</v>
      </c>
      <c r="E1301">
        <v>16</v>
      </c>
      <c r="F1301" t="str">
        <f t="shared" si="20"/>
        <v>Average Per Device1-in-10June Monthly System Peak Day30% Cycling16</v>
      </c>
      <c r="G1301">
        <v>3.360331</v>
      </c>
      <c r="H1301">
        <v>3.5958030000000001</v>
      </c>
      <c r="I1301">
        <v>83.170699999999997</v>
      </c>
      <c r="J1301">
        <v>-0.4789119</v>
      </c>
      <c r="K1301">
        <v>-5.68479E-2</v>
      </c>
      <c r="L1301">
        <v>0.2354724</v>
      </c>
      <c r="M1301">
        <v>0.5277927</v>
      </c>
      <c r="N1301">
        <v>0.94985679999999995</v>
      </c>
      <c r="O1301">
        <v>1337</v>
      </c>
      <c r="P1301" t="s">
        <v>59</v>
      </c>
      <c r="Q1301" t="s">
        <v>60</v>
      </c>
    </row>
    <row r="1302" spans="1:17" x14ac:dyDescent="0.25">
      <c r="A1302" t="s">
        <v>43</v>
      </c>
      <c r="B1302" t="s">
        <v>38</v>
      </c>
      <c r="C1302" t="s">
        <v>51</v>
      </c>
      <c r="D1302" t="s">
        <v>48</v>
      </c>
      <c r="E1302">
        <v>16</v>
      </c>
      <c r="F1302" t="str">
        <f t="shared" si="20"/>
        <v>Aggregate1-in-10June Monthly System Peak Day30% Cycling16</v>
      </c>
      <c r="G1302">
        <v>12.26857</v>
      </c>
      <c r="H1302">
        <v>13.12828</v>
      </c>
      <c r="I1302">
        <v>83.170699999999997</v>
      </c>
      <c r="J1302">
        <v>-1.748507</v>
      </c>
      <c r="K1302">
        <v>-0.2075515</v>
      </c>
      <c r="L1302">
        <v>0.85970979999999997</v>
      </c>
      <c r="M1302">
        <v>1.926971</v>
      </c>
      <c r="N1302">
        <v>3.467927</v>
      </c>
      <c r="O1302">
        <v>1337</v>
      </c>
      <c r="P1302" t="s">
        <v>59</v>
      </c>
      <c r="Q1302" t="s">
        <v>60</v>
      </c>
    </row>
    <row r="1303" spans="1:17" x14ac:dyDescent="0.25">
      <c r="A1303" t="s">
        <v>30</v>
      </c>
      <c r="B1303" t="s">
        <v>38</v>
      </c>
      <c r="C1303" t="s">
        <v>51</v>
      </c>
      <c r="D1303" t="s">
        <v>31</v>
      </c>
      <c r="E1303">
        <v>16</v>
      </c>
      <c r="F1303" t="str">
        <f t="shared" si="20"/>
        <v>Average Per Ton1-in-10June Monthly System Peak Day50% Cycling16</v>
      </c>
      <c r="G1303">
        <v>0.88438890000000003</v>
      </c>
      <c r="H1303">
        <v>0.95618970000000003</v>
      </c>
      <c r="I1303">
        <v>82.322800000000001</v>
      </c>
      <c r="J1303">
        <v>-0.18167939999999999</v>
      </c>
      <c r="K1303">
        <v>-3.19213E-2</v>
      </c>
      <c r="L1303">
        <v>7.1800799999999998E-2</v>
      </c>
      <c r="M1303">
        <v>0.17552280000000001</v>
      </c>
      <c r="N1303">
        <v>0.32528099999999999</v>
      </c>
      <c r="O1303">
        <v>3452</v>
      </c>
      <c r="P1303" t="s">
        <v>59</v>
      </c>
      <c r="Q1303" t="s">
        <v>60</v>
      </c>
    </row>
    <row r="1304" spans="1:17" x14ac:dyDescent="0.25">
      <c r="A1304" t="s">
        <v>28</v>
      </c>
      <c r="B1304" t="s">
        <v>38</v>
      </c>
      <c r="C1304" t="s">
        <v>51</v>
      </c>
      <c r="D1304" t="s">
        <v>31</v>
      </c>
      <c r="E1304">
        <v>16</v>
      </c>
      <c r="F1304" t="str">
        <f t="shared" si="20"/>
        <v>Average Per Premise1-in-10June Monthly System Peak Day50% Cycling16</v>
      </c>
      <c r="G1304">
        <v>7.6222690000000002</v>
      </c>
      <c r="H1304">
        <v>8.2410979999999991</v>
      </c>
      <c r="I1304">
        <v>82.322800000000001</v>
      </c>
      <c r="J1304">
        <v>-1.5658380000000001</v>
      </c>
      <c r="K1304">
        <v>-0.27511940000000001</v>
      </c>
      <c r="L1304">
        <v>0.61882820000000005</v>
      </c>
      <c r="M1304">
        <v>1.5127759999999999</v>
      </c>
      <c r="N1304">
        <v>2.8034940000000002</v>
      </c>
      <c r="O1304">
        <v>3452</v>
      </c>
      <c r="P1304" t="s">
        <v>59</v>
      </c>
      <c r="Q1304" t="s">
        <v>60</v>
      </c>
    </row>
    <row r="1305" spans="1:17" x14ac:dyDescent="0.25">
      <c r="A1305" t="s">
        <v>29</v>
      </c>
      <c r="B1305" t="s">
        <v>38</v>
      </c>
      <c r="C1305" t="s">
        <v>51</v>
      </c>
      <c r="D1305" t="s">
        <v>31</v>
      </c>
      <c r="E1305">
        <v>16</v>
      </c>
      <c r="F1305" t="str">
        <f t="shared" si="20"/>
        <v>Average Per Device1-in-10June Monthly System Peak Day50% Cycling16</v>
      </c>
      <c r="G1305">
        <v>3.4300709999999999</v>
      </c>
      <c r="H1305">
        <v>3.708548</v>
      </c>
      <c r="I1305">
        <v>82.322800000000001</v>
      </c>
      <c r="J1305">
        <v>-0.70463719999999996</v>
      </c>
      <c r="K1305">
        <v>-0.1238055</v>
      </c>
      <c r="L1305">
        <v>0.27847670000000002</v>
      </c>
      <c r="M1305">
        <v>0.680759</v>
      </c>
      <c r="N1305">
        <v>1.2615909999999999</v>
      </c>
      <c r="O1305">
        <v>3452</v>
      </c>
      <c r="P1305" t="s">
        <v>59</v>
      </c>
      <c r="Q1305" t="s">
        <v>60</v>
      </c>
    </row>
    <row r="1306" spans="1:17" x14ac:dyDescent="0.25">
      <c r="A1306" t="s">
        <v>43</v>
      </c>
      <c r="B1306" t="s">
        <v>38</v>
      </c>
      <c r="C1306" t="s">
        <v>51</v>
      </c>
      <c r="D1306" t="s">
        <v>31</v>
      </c>
      <c r="E1306">
        <v>16</v>
      </c>
      <c r="F1306" t="str">
        <f t="shared" si="20"/>
        <v>Aggregate1-in-10June Monthly System Peak Day50% Cycling16</v>
      </c>
      <c r="G1306">
        <v>26.312069999999999</v>
      </c>
      <c r="H1306">
        <v>28.448270000000001</v>
      </c>
      <c r="I1306">
        <v>82.322800000000001</v>
      </c>
      <c r="J1306">
        <v>-5.4052720000000001</v>
      </c>
      <c r="K1306">
        <v>-0.94971229999999995</v>
      </c>
      <c r="L1306">
        <v>2.1361949999999998</v>
      </c>
      <c r="M1306">
        <v>5.2221019999999996</v>
      </c>
      <c r="N1306">
        <v>9.6776619999999998</v>
      </c>
      <c r="O1306">
        <v>3452</v>
      </c>
      <c r="P1306" t="s">
        <v>59</v>
      </c>
      <c r="Q1306" t="s">
        <v>60</v>
      </c>
    </row>
    <row r="1307" spans="1:17" x14ac:dyDescent="0.25">
      <c r="A1307" t="s">
        <v>30</v>
      </c>
      <c r="B1307" t="s">
        <v>38</v>
      </c>
      <c r="C1307" t="s">
        <v>51</v>
      </c>
      <c r="D1307" t="s">
        <v>26</v>
      </c>
      <c r="E1307">
        <v>16</v>
      </c>
      <c r="F1307" t="str">
        <f t="shared" si="20"/>
        <v>Average Per Ton1-in-10June Monthly System Peak DayAll16</v>
      </c>
      <c r="G1307">
        <v>0.87894680000000003</v>
      </c>
      <c r="H1307">
        <v>0.94762230000000003</v>
      </c>
      <c r="I1307">
        <v>82.559600000000003</v>
      </c>
      <c r="J1307">
        <v>-0.16536999999999999</v>
      </c>
      <c r="K1307">
        <v>-2.7094E-2</v>
      </c>
      <c r="L1307">
        <v>6.86755E-2</v>
      </c>
      <c r="M1307">
        <v>0.1644449</v>
      </c>
      <c r="N1307">
        <v>0.30272090000000001</v>
      </c>
      <c r="O1307">
        <v>4789</v>
      </c>
      <c r="P1307" t="s">
        <v>59</v>
      </c>
      <c r="Q1307" t="s">
        <v>60</v>
      </c>
    </row>
    <row r="1308" spans="1:17" x14ac:dyDescent="0.25">
      <c r="A1308" t="s">
        <v>28</v>
      </c>
      <c r="B1308" t="s">
        <v>38</v>
      </c>
      <c r="C1308" t="s">
        <v>51</v>
      </c>
      <c r="D1308" t="s">
        <v>26</v>
      </c>
      <c r="E1308">
        <v>16</v>
      </c>
      <c r="F1308" t="str">
        <f t="shared" si="20"/>
        <v>Average Per Premise1-in-10June Monthly System Peak DayAll16</v>
      </c>
      <c r="G1308">
        <v>8.0639020000000006</v>
      </c>
      <c r="H1308">
        <v>8.6939650000000004</v>
      </c>
      <c r="I1308">
        <v>82.559600000000003</v>
      </c>
      <c r="J1308">
        <v>-1.517188</v>
      </c>
      <c r="K1308">
        <v>-0.2485744</v>
      </c>
      <c r="L1308">
        <v>0.63006329999999999</v>
      </c>
      <c r="M1308">
        <v>1.5087010000000001</v>
      </c>
      <c r="N1308">
        <v>2.7773140000000001</v>
      </c>
      <c r="O1308">
        <v>4789</v>
      </c>
      <c r="P1308" t="s">
        <v>59</v>
      </c>
      <c r="Q1308" t="s">
        <v>60</v>
      </c>
    </row>
    <row r="1309" spans="1:17" x14ac:dyDescent="0.25">
      <c r="A1309" t="s">
        <v>29</v>
      </c>
      <c r="B1309" t="s">
        <v>38</v>
      </c>
      <c r="C1309" t="s">
        <v>51</v>
      </c>
      <c r="D1309" t="s">
        <v>26</v>
      </c>
      <c r="E1309">
        <v>16</v>
      </c>
      <c r="F1309" t="str">
        <f t="shared" si="20"/>
        <v>Average Per Device1-in-10June Monthly System Peak DayAll16</v>
      </c>
      <c r="G1309">
        <v>3.4108839999999998</v>
      </c>
      <c r="H1309">
        <v>3.6773889999999998</v>
      </c>
      <c r="I1309">
        <v>82.559600000000003</v>
      </c>
      <c r="J1309">
        <v>-0.64174279999999995</v>
      </c>
      <c r="K1309">
        <v>-0.1051425</v>
      </c>
      <c r="L1309">
        <v>0.2665053</v>
      </c>
      <c r="M1309">
        <v>0.63815299999999997</v>
      </c>
      <c r="N1309">
        <v>1.1747529999999999</v>
      </c>
      <c r="O1309">
        <v>4789</v>
      </c>
      <c r="P1309" t="s">
        <v>59</v>
      </c>
      <c r="Q1309" t="s">
        <v>60</v>
      </c>
    </row>
    <row r="1310" spans="1:17" x14ac:dyDescent="0.25">
      <c r="A1310" t="s">
        <v>43</v>
      </c>
      <c r="B1310" t="s">
        <v>38</v>
      </c>
      <c r="C1310" t="s">
        <v>51</v>
      </c>
      <c r="D1310" t="s">
        <v>26</v>
      </c>
      <c r="E1310">
        <v>16</v>
      </c>
      <c r="F1310" t="str">
        <f t="shared" si="20"/>
        <v>Aggregate1-in-10June Monthly System Peak DayAll16</v>
      </c>
      <c r="G1310">
        <v>38.618020000000001</v>
      </c>
      <c r="H1310">
        <v>41.635399999999997</v>
      </c>
      <c r="I1310">
        <v>82.559600000000003</v>
      </c>
      <c r="J1310">
        <v>-7.2658120000000004</v>
      </c>
      <c r="K1310">
        <v>-1.190423</v>
      </c>
      <c r="L1310">
        <v>3.0173730000000001</v>
      </c>
      <c r="M1310">
        <v>7.2251690000000002</v>
      </c>
      <c r="N1310">
        <v>13.300560000000001</v>
      </c>
      <c r="O1310">
        <v>4789</v>
      </c>
      <c r="P1310" t="s">
        <v>59</v>
      </c>
      <c r="Q1310" t="s">
        <v>60</v>
      </c>
    </row>
    <row r="1311" spans="1:17" x14ac:dyDescent="0.25">
      <c r="A1311" t="s">
        <v>30</v>
      </c>
      <c r="B1311" t="s">
        <v>38</v>
      </c>
      <c r="C1311" t="s">
        <v>52</v>
      </c>
      <c r="D1311" t="s">
        <v>48</v>
      </c>
      <c r="E1311">
        <v>16</v>
      </c>
      <c r="F1311" t="str">
        <f t="shared" si="20"/>
        <v>Average Per Ton1-in-10May Monthly System Peak Day30% Cycling16</v>
      </c>
      <c r="G1311">
        <v>0.86549370000000003</v>
      </c>
      <c r="H1311">
        <v>0.92613719999999999</v>
      </c>
      <c r="I1311">
        <v>81.749799999999993</v>
      </c>
      <c r="J1311">
        <v>-0.1231367</v>
      </c>
      <c r="K1311">
        <v>-1.45579E-2</v>
      </c>
      <c r="L1311">
        <v>6.0643500000000003E-2</v>
      </c>
      <c r="M1311">
        <v>0.13584489999999999</v>
      </c>
      <c r="N1311">
        <v>0.24442369999999999</v>
      </c>
      <c r="O1311">
        <v>1337</v>
      </c>
      <c r="P1311" t="s">
        <v>59</v>
      </c>
      <c r="Q1311" t="s">
        <v>60</v>
      </c>
    </row>
    <row r="1312" spans="1:17" x14ac:dyDescent="0.25">
      <c r="A1312" t="s">
        <v>28</v>
      </c>
      <c r="B1312" t="s">
        <v>38</v>
      </c>
      <c r="C1312" t="s">
        <v>52</v>
      </c>
      <c r="D1312" t="s">
        <v>48</v>
      </c>
      <c r="E1312">
        <v>16</v>
      </c>
      <c r="F1312" t="str">
        <f t="shared" si="20"/>
        <v>Average Per Premise1-in-10May Monthly System Peak Day30% Cycling16</v>
      </c>
      <c r="G1312">
        <v>9.1825200000000002</v>
      </c>
      <c r="H1312">
        <v>9.8259220000000003</v>
      </c>
      <c r="I1312">
        <v>81.749799999999993</v>
      </c>
      <c r="J1312">
        <v>-1.3064279999999999</v>
      </c>
      <c r="K1312">
        <v>-0.1544526</v>
      </c>
      <c r="L1312">
        <v>0.64340180000000002</v>
      </c>
      <c r="M1312">
        <v>1.4412560000000001</v>
      </c>
      <c r="N1312">
        <v>2.5932309999999998</v>
      </c>
      <c r="O1312">
        <v>1337</v>
      </c>
      <c r="P1312" t="s">
        <v>59</v>
      </c>
      <c r="Q1312" t="s">
        <v>60</v>
      </c>
    </row>
    <row r="1313" spans="1:17" x14ac:dyDescent="0.25">
      <c r="A1313" t="s">
        <v>29</v>
      </c>
      <c r="B1313" t="s">
        <v>38</v>
      </c>
      <c r="C1313" t="s">
        <v>52</v>
      </c>
      <c r="D1313" t="s">
        <v>48</v>
      </c>
      <c r="E1313">
        <v>16</v>
      </c>
      <c r="F1313" t="str">
        <f t="shared" si="20"/>
        <v>Average Per Device1-in-10May Monthly System Peak Day30% Cycling16</v>
      </c>
      <c r="G1313">
        <v>3.3626480000000001</v>
      </c>
      <c r="H1313">
        <v>3.5982630000000002</v>
      </c>
      <c r="I1313">
        <v>81.749799999999993</v>
      </c>
      <c r="J1313">
        <v>-0.47841509999999998</v>
      </c>
      <c r="K1313">
        <v>-5.6560699999999998E-2</v>
      </c>
      <c r="L1313">
        <v>0.2356144</v>
      </c>
      <c r="M1313">
        <v>0.52778950000000002</v>
      </c>
      <c r="N1313">
        <v>0.94964389999999999</v>
      </c>
      <c r="O1313">
        <v>1337</v>
      </c>
      <c r="P1313" t="s">
        <v>59</v>
      </c>
      <c r="Q1313" t="s">
        <v>60</v>
      </c>
    </row>
    <row r="1314" spans="1:17" x14ac:dyDescent="0.25">
      <c r="A1314" t="s">
        <v>43</v>
      </c>
      <c r="B1314" t="s">
        <v>38</v>
      </c>
      <c r="C1314" t="s">
        <v>52</v>
      </c>
      <c r="D1314" t="s">
        <v>48</v>
      </c>
      <c r="E1314">
        <v>16</v>
      </c>
      <c r="F1314" t="str">
        <f t="shared" si="20"/>
        <v>Aggregate1-in-10May Monthly System Peak Day30% Cycling16</v>
      </c>
      <c r="G1314">
        <v>12.27703</v>
      </c>
      <c r="H1314">
        <v>13.137259999999999</v>
      </c>
      <c r="I1314">
        <v>81.749799999999993</v>
      </c>
      <c r="J1314">
        <v>-1.746694</v>
      </c>
      <c r="K1314">
        <v>-0.20650309999999999</v>
      </c>
      <c r="L1314">
        <v>0.8602282</v>
      </c>
      <c r="M1314">
        <v>1.92696</v>
      </c>
      <c r="N1314">
        <v>3.4671500000000002</v>
      </c>
      <c r="O1314">
        <v>1337</v>
      </c>
      <c r="P1314" t="s">
        <v>59</v>
      </c>
      <c r="Q1314" t="s">
        <v>60</v>
      </c>
    </row>
    <row r="1315" spans="1:17" x14ac:dyDescent="0.25">
      <c r="A1315" t="s">
        <v>30</v>
      </c>
      <c r="B1315" t="s">
        <v>38</v>
      </c>
      <c r="C1315" t="s">
        <v>52</v>
      </c>
      <c r="D1315" t="s">
        <v>31</v>
      </c>
      <c r="E1315">
        <v>16</v>
      </c>
      <c r="F1315" t="str">
        <f t="shared" si="20"/>
        <v>Average Per Ton1-in-10May Monthly System Peak Day50% Cycling16</v>
      </c>
      <c r="G1315">
        <v>0.88392099999999996</v>
      </c>
      <c r="H1315">
        <v>0.95537179999999999</v>
      </c>
      <c r="I1315">
        <v>81.092299999999994</v>
      </c>
      <c r="J1315">
        <v>-0.1823437</v>
      </c>
      <c r="K1315">
        <v>-3.2399900000000002E-2</v>
      </c>
      <c r="L1315">
        <v>7.1450799999999995E-2</v>
      </c>
      <c r="M1315">
        <v>0.1753015</v>
      </c>
      <c r="N1315">
        <v>0.32524540000000002</v>
      </c>
      <c r="O1315">
        <v>3452</v>
      </c>
      <c r="P1315" t="s">
        <v>59</v>
      </c>
      <c r="Q1315" t="s">
        <v>60</v>
      </c>
    </row>
    <row r="1316" spans="1:17" x14ac:dyDescent="0.25">
      <c r="A1316" t="s">
        <v>28</v>
      </c>
      <c r="B1316" t="s">
        <v>38</v>
      </c>
      <c r="C1316" t="s">
        <v>52</v>
      </c>
      <c r="D1316" t="s">
        <v>31</v>
      </c>
      <c r="E1316">
        <v>16</v>
      </c>
      <c r="F1316" t="str">
        <f t="shared" si="20"/>
        <v>Average Per Premise1-in-10May Monthly System Peak Day50% Cycling16</v>
      </c>
      <c r="G1316">
        <v>7.6182369999999997</v>
      </c>
      <c r="H1316">
        <v>8.2340490000000006</v>
      </c>
      <c r="I1316">
        <v>81.092299999999994</v>
      </c>
      <c r="J1316">
        <v>-1.571563</v>
      </c>
      <c r="K1316">
        <v>-0.2792442</v>
      </c>
      <c r="L1316">
        <v>0.61581209999999997</v>
      </c>
      <c r="M1316">
        <v>1.5108680000000001</v>
      </c>
      <c r="N1316">
        <v>2.803188</v>
      </c>
      <c r="O1316">
        <v>3452</v>
      </c>
      <c r="P1316" t="s">
        <v>59</v>
      </c>
      <c r="Q1316" t="s">
        <v>60</v>
      </c>
    </row>
    <row r="1317" spans="1:17" x14ac:dyDescent="0.25">
      <c r="A1317" t="s">
        <v>29</v>
      </c>
      <c r="B1317" t="s">
        <v>38</v>
      </c>
      <c r="C1317" t="s">
        <v>52</v>
      </c>
      <c r="D1317" t="s">
        <v>31</v>
      </c>
      <c r="E1317">
        <v>16</v>
      </c>
      <c r="F1317" t="str">
        <f t="shared" si="20"/>
        <v>Average Per Device1-in-10May Monthly System Peak Day50% Cycling16</v>
      </c>
      <c r="G1317">
        <v>3.4282560000000002</v>
      </c>
      <c r="H1317">
        <v>3.7053759999999998</v>
      </c>
      <c r="I1317">
        <v>81.092299999999994</v>
      </c>
      <c r="J1317">
        <v>-0.70721369999999995</v>
      </c>
      <c r="K1317">
        <v>-0.12566169999999999</v>
      </c>
      <c r="L1317">
        <v>0.27711940000000002</v>
      </c>
      <c r="M1317">
        <v>0.67990059999999997</v>
      </c>
      <c r="N1317">
        <v>1.2614529999999999</v>
      </c>
      <c r="O1317">
        <v>3452</v>
      </c>
      <c r="P1317" t="s">
        <v>59</v>
      </c>
      <c r="Q1317" t="s">
        <v>60</v>
      </c>
    </row>
    <row r="1318" spans="1:17" x14ac:dyDescent="0.25">
      <c r="A1318" t="s">
        <v>43</v>
      </c>
      <c r="B1318" t="s">
        <v>38</v>
      </c>
      <c r="C1318" t="s">
        <v>52</v>
      </c>
      <c r="D1318" t="s">
        <v>31</v>
      </c>
      <c r="E1318">
        <v>16</v>
      </c>
      <c r="F1318" t="str">
        <f t="shared" si="20"/>
        <v>Aggregate1-in-10May Monthly System Peak Day50% Cycling16</v>
      </c>
      <c r="G1318">
        <v>26.29815</v>
      </c>
      <c r="H1318">
        <v>28.423940000000002</v>
      </c>
      <c r="I1318">
        <v>81.092299999999994</v>
      </c>
      <c r="J1318">
        <v>-5.4250369999999997</v>
      </c>
      <c r="K1318">
        <v>-0.963951</v>
      </c>
      <c r="L1318">
        <v>2.1257830000000002</v>
      </c>
      <c r="M1318">
        <v>5.2155180000000003</v>
      </c>
      <c r="N1318">
        <v>9.6766039999999993</v>
      </c>
      <c r="O1318">
        <v>3452</v>
      </c>
      <c r="P1318" t="s">
        <v>59</v>
      </c>
      <c r="Q1318" t="s">
        <v>60</v>
      </c>
    </row>
    <row r="1319" spans="1:17" x14ac:dyDescent="0.25">
      <c r="A1319" t="s">
        <v>30</v>
      </c>
      <c r="B1319" t="s">
        <v>38</v>
      </c>
      <c r="C1319" t="s">
        <v>52</v>
      </c>
      <c r="D1319" t="s">
        <v>26</v>
      </c>
      <c r="E1319">
        <v>16</v>
      </c>
      <c r="F1319" t="str">
        <f t="shared" si="20"/>
        <v>Average Per Ton1-in-10May Monthly System Peak DayAll16</v>
      </c>
      <c r="G1319">
        <v>0.87877609999999995</v>
      </c>
      <c r="H1319">
        <v>0.94720950000000004</v>
      </c>
      <c r="I1319">
        <v>81.275899999999993</v>
      </c>
      <c r="J1319">
        <v>-0.16581309999999999</v>
      </c>
      <c r="K1319">
        <v>-2.7418399999999999E-2</v>
      </c>
      <c r="L1319">
        <v>6.8433400000000005E-2</v>
      </c>
      <c r="M1319">
        <v>0.16428519999999999</v>
      </c>
      <c r="N1319">
        <v>0.30268</v>
      </c>
      <c r="O1319">
        <v>4789</v>
      </c>
      <c r="P1319" t="s">
        <v>59</v>
      </c>
      <c r="Q1319" t="s">
        <v>60</v>
      </c>
    </row>
    <row r="1320" spans="1:17" x14ac:dyDescent="0.25">
      <c r="A1320" t="s">
        <v>28</v>
      </c>
      <c r="B1320" t="s">
        <v>38</v>
      </c>
      <c r="C1320" t="s">
        <v>52</v>
      </c>
      <c r="D1320" t="s">
        <v>26</v>
      </c>
      <c r="E1320">
        <v>16</v>
      </c>
      <c r="F1320" t="str">
        <f t="shared" si="20"/>
        <v>Average Per Premise1-in-10May Monthly System Peak DayAll16</v>
      </c>
      <c r="G1320">
        <v>8.0623349999999991</v>
      </c>
      <c r="H1320">
        <v>8.6901779999999995</v>
      </c>
      <c r="I1320">
        <v>81.275899999999993</v>
      </c>
      <c r="J1320">
        <v>-1.521253</v>
      </c>
      <c r="K1320">
        <v>-0.25155</v>
      </c>
      <c r="L1320">
        <v>0.62784269999999998</v>
      </c>
      <c r="M1320">
        <v>1.5072350000000001</v>
      </c>
      <c r="N1320">
        <v>2.776939</v>
      </c>
      <c r="O1320">
        <v>4789</v>
      </c>
      <c r="P1320" t="s">
        <v>59</v>
      </c>
      <c r="Q1320" t="s">
        <v>60</v>
      </c>
    </row>
    <row r="1321" spans="1:17" x14ac:dyDescent="0.25">
      <c r="A1321" t="s">
        <v>29</v>
      </c>
      <c r="B1321" t="s">
        <v>38</v>
      </c>
      <c r="C1321" t="s">
        <v>52</v>
      </c>
      <c r="D1321" t="s">
        <v>26</v>
      </c>
      <c r="E1321">
        <v>16</v>
      </c>
      <c r="F1321" t="str">
        <f t="shared" si="20"/>
        <v>Average Per Device1-in-10May Monthly System Peak DayAll16</v>
      </c>
      <c r="G1321">
        <v>3.4102209999999999</v>
      </c>
      <c r="H1321">
        <v>3.6757870000000001</v>
      </c>
      <c r="I1321">
        <v>81.275899999999993</v>
      </c>
      <c r="J1321">
        <v>-0.64346239999999999</v>
      </c>
      <c r="K1321">
        <v>-0.1064011</v>
      </c>
      <c r="L1321">
        <v>0.26556600000000002</v>
      </c>
      <c r="M1321">
        <v>0.63753309999999996</v>
      </c>
      <c r="N1321">
        <v>1.1745950000000001</v>
      </c>
      <c r="O1321">
        <v>4789</v>
      </c>
      <c r="P1321" t="s">
        <v>59</v>
      </c>
      <c r="Q1321" t="s">
        <v>60</v>
      </c>
    </row>
    <row r="1322" spans="1:17" x14ac:dyDescent="0.25">
      <c r="A1322" t="s">
        <v>43</v>
      </c>
      <c r="B1322" t="s">
        <v>38</v>
      </c>
      <c r="C1322" t="s">
        <v>52</v>
      </c>
      <c r="D1322" t="s">
        <v>26</v>
      </c>
      <c r="E1322">
        <v>16</v>
      </c>
      <c r="F1322" t="str">
        <f t="shared" si="20"/>
        <v>Aggregate1-in-10May Monthly System Peak DayAll16</v>
      </c>
      <c r="G1322">
        <v>38.610520000000001</v>
      </c>
      <c r="H1322">
        <v>41.617260000000002</v>
      </c>
      <c r="I1322">
        <v>81.275899999999993</v>
      </c>
      <c r="J1322">
        <v>-7.2852819999999996</v>
      </c>
      <c r="K1322">
        <v>-1.2046730000000001</v>
      </c>
      <c r="L1322">
        <v>3.0067390000000001</v>
      </c>
      <c r="M1322">
        <v>7.2181499999999996</v>
      </c>
      <c r="N1322">
        <v>13.29876</v>
      </c>
      <c r="O1322">
        <v>4789</v>
      </c>
      <c r="P1322" t="s">
        <v>59</v>
      </c>
      <c r="Q1322" t="s">
        <v>60</v>
      </c>
    </row>
    <row r="1323" spans="1:17" x14ac:dyDescent="0.25">
      <c r="A1323" t="s">
        <v>30</v>
      </c>
      <c r="B1323" t="s">
        <v>38</v>
      </c>
      <c r="C1323" t="s">
        <v>53</v>
      </c>
      <c r="D1323" t="s">
        <v>48</v>
      </c>
      <c r="E1323">
        <v>16</v>
      </c>
      <c r="F1323" t="str">
        <f t="shared" si="20"/>
        <v>Average Per Ton1-in-10October Monthly System Peak Day30% Cycling16</v>
      </c>
      <c r="G1323">
        <v>0.91536930000000005</v>
      </c>
      <c r="H1323">
        <v>0.97906859999999996</v>
      </c>
      <c r="I1323">
        <v>83.180199999999999</v>
      </c>
      <c r="J1323">
        <v>-0.1134371</v>
      </c>
      <c r="K1323">
        <v>-8.7834999999999996E-3</v>
      </c>
      <c r="L1323">
        <v>6.3699199999999997E-2</v>
      </c>
      <c r="M1323">
        <v>0.136182</v>
      </c>
      <c r="N1323">
        <v>0.24083560000000001</v>
      </c>
      <c r="O1323">
        <v>1337</v>
      </c>
      <c r="P1323" t="s">
        <v>59</v>
      </c>
      <c r="Q1323" t="s">
        <v>60</v>
      </c>
    </row>
    <row r="1324" spans="1:17" x14ac:dyDescent="0.25">
      <c r="A1324" t="s">
        <v>28</v>
      </c>
      <c r="B1324" t="s">
        <v>38</v>
      </c>
      <c r="C1324" t="s">
        <v>53</v>
      </c>
      <c r="D1324" t="s">
        <v>48</v>
      </c>
      <c r="E1324">
        <v>16</v>
      </c>
      <c r="F1324" t="str">
        <f t="shared" si="20"/>
        <v>Average Per Premise1-in-10October Monthly System Peak Day30% Cycling16</v>
      </c>
      <c r="G1324">
        <v>9.7116790000000002</v>
      </c>
      <c r="H1324">
        <v>10.387499999999999</v>
      </c>
      <c r="I1324">
        <v>83.180199999999999</v>
      </c>
      <c r="J1324">
        <v>-1.203519</v>
      </c>
      <c r="K1324">
        <v>-9.3189400000000006E-2</v>
      </c>
      <c r="L1324">
        <v>0.67582169999999997</v>
      </c>
      <c r="M1324">
        <v>1.444833</v>
      </c>
      <c r="N1324">
        <v>2.5551629999999999</v>
      </c>
      <c r="O1324">
        <v>1337</v>
      </c>
      <c r="P1324" t="s">
        <v>59</v>
      </c>
      <c r="Q1324" t="s">
        <v>60</v>
      </c>
    </row>
    <row r="1325" spans="1:17" x14ac:dyDescent="0.25">
      <c r="A1325" t="s">
        <v>29</v>
      </c>
      <c r="B1325" t="s">
        <v>38</v>
      </c>
      <c r="C1325" t="s">
        <v>53</v>
      </c>
      <c r="D1325" t="s">
        <v>48</v>
      </c>
      <c r="E1325">
        <v>16</v>
      </c>
      <c r="F1325" t="str">
        <f t="shared" si="20"/>
        <v>Average Per Device1-in-10October Monthly System Peak Day30% Cycling16</v>
      </c>
      <c r="G1325">
        <v>3.5564269999999998</v>
      </c>
      <c r="H1325">
        <v>3.8039139999999998</v>
      </c>
      <c r="I1325">
        <v>83.180199999999999</v>
      </c>
      <c r="J1325">
        <v>-0.44073000000000001</v>
      </c>
      <c r="K1325">
        <v>-3.4126099999999999E-2</v>
      </c>
      <c r="L1325">
        <v>0.2474866</v>
      </c>
      <c r="M1325">
        <v>0.52909930000000005</v>
      </c>
      <c r="N1325">
        <v>0.93570319999999996</v>
      </c>
      <c r="O1325">
        <v>1337</v>
      </c>
      <c r="P1325" t="s">
        <v>59</v>
      </c>
      <c r="Q1325" t="s">
        <v>60</v>
      </c>
    </row>
    <row r="1326" spans="1:17" x14ac:dyDescent="0.25">
      <c r="A1326" t="s">
        <v>43</v>
      </c>
      <c r="B1326" t="s">
        <v>38</v>
      </c>
      <c r="C1326" t="s">
        <v>53</v>
      </c>
      <c r="D1326" t="s">
        <v>48</v>
      </c>
      <c r="E1326">
        <v>16</v>
      </c>
      <c r="F1326" t="str">
        <f t="shared" si="20"/>
        <v>Aggregate1-in-10October Monthly System Peak Day30% Cycling16</v>
      </c>
      <c r="G1326">
        <v>12.98451</v>
      </c>
      <c r="H1326">
        <v>13.88809</v>
      </c>
      <c r="I1326">
        <v>83.180199999999999</v>
      </c>
      <c r="J1326">
        <v>-1.609105</v>
      </c>
      <c r="K1326">
        <v>-0.1245942</v>
      </c>
      <c r="L1326">
        <v>0.90357359999999998</v>
      </c>
      <c r="M1326">
        <v>1.9317409999999999</v>
      </c>
      <c r="N1326">
        <v>3.4162530000000002</v>
      </c>
      <c r="O1326">
        <v>1337</v>
      </c>
      <c r="P1326" t="s">
        <v>59</v>
      </c>
      <c r="Q1326" t="s">
        <v>60</v>
      </c>
    </row>
    <row r="1327" spans="1:17" x14ac:dyDescent="0.25">
      <c r="A1327" t="s">
        <v>30</v>
      </c>
      <c r="B1327" t="s">
        <v>38</v>
      </c>
      <c r="C1327" t="s">
        <v>53</v>
      </c>
      <c r="D1327" t="s">
        <v>31</v>
      </c>
      <c r="E1327">
        <v>16</v>
      </c>
      <c r="F1327" t="str">
        <f t="shared" si="20"/>
        <v>Average Per Ton1-in-10October Monthly System Peak Day50% Cycling16</v>
      </c>
      <c r="G1327">
        <v>0.89767920000000001</v>
      </c>
      <c r="H1327">
        <v>0.97941940000000005</v>
      </c>
      <c r="I1327">
        <v>82.335499999999996</v>
      </c>
      <c r="J1327">
        <v>-0.1645452</v>
      </c>
      <c r="K1327">
        <v>-1.9037800000000001E-2</v>
      </c>
      <c r="L1327">
        <v>8.1740300000000002E-2</v>
      </c>
      <c r="M1327">
        <v>0.18251829999999999</v>
      </c>
      <c r="N1327">
        <v>0.32802579999999998</v>
      </c>
      <c r="O1327">
        <v>3452</v>
      </c>
      <c r="P1327" t="s">
        <v>59</v>
      </c>
      <c r="Q1327" t="s">
        <v>60</v>
      </c>
    </row>
    <row r="1328" spans="1:17" x14ac:dyDescent="0.25">
      <c r="A1328" t="s">
        <v>28</v>
      </c>
      <c r="B1328" t="s">
        <v>38</v>
      </c>
      <c r="C1328" t="s">
        <v>53</v>
      </c>
      <c r="D1328" t="s">
        <v>31</v>
      </c>
      <c r="E1328">
        <v>16</v>
      </c>
      <c r="F1328" t="str">
        <f t="shared" si="20"/>
        <v>Average Per Premise1-in-10October Monthly System Peak Day50% Cycling16</v>
      </c>
      <c r="G1328">
        <v>7.736815</v>
      </c>
      <c r="H1328">
        <v>8.4413079999999994</v>
      </c>
      <c r="I1328">
        <v>82.335499999999996</v>
      </c>
      <c r="J1328">
        <v>-1.418164</v>
      </c>
      <c r="K1328">
        <v>-0.16408039999999999</v>
      </c>
      <c r="L1328">
        <v>0.70449390000000001</v>
      </c>
      <c r="M1328">
        <v>1.5730679999999999</v>
      </c>
      <c r="N1328">
        <v>2.8271510000000002</v>
      </c>
      <c r="O1328">
        <v>3452</v>
      </c>
      <c r="P1328" t="s">
        <v>59</v>
      </c>
      <c r="Q1328" t="s">
        <v>60</v>
      </c>
    </row>
    <row r="1329" spans="1:17" x14ac:dyDescent="0.25">
      <c r="A1329" t="s">
        <v>29</v>
      </c>
      <c r="B1329" t="s">
        <v>38</v>
      </c>
      <c r="C1329" t="s">
        <v>53</v>
      </c>
      <c r="D1329" t="s">
        <v>31</v>
      </c>
      <c r="E1329">
        <v>16</v>
      </c>
      <c r="F1329" t="str">
        <f t="shared" si="20"/>
        <v>Average Per Device1-in-10October Monthly System Peak Day50% Cycling16</v>
      </c>
      <c r="G1329">
        <v>3.481617</v>
      </c>
      <c r="H1329">
        <v>3.7986439999999999</v>
      </c>
      <c r="I1329">
        <v>82.335499999999996</v>
      </c>
      <c r="J1329">
        <v>-0.6381829</v>
      </c>
      <c r="K1329">
        <v>-7.3837299999999995E-2</v>
      </c>
      <c r="L1329">
        <v>0.3170268</v>
      </c>
      <c r="M1329">
        <v>0.70789089999999999</v>
      </c>
      <c r="N1329">
        <v>1.2722359999999999</v>
      </c>
      <c r="O1329">
        <v>3452</v>
      </c>
      <c r="P1329" t="s">
        <v>59</v>
      </c>
      <c r="Q1329" t="s">
        <v>60</v>
      </c>
    </row>
    <row r="1330" spans="1:17" x14ac:dyDescent="0.25">
      <c r="A1330" t="s">
        <v>43</v>
      </c>
      <c r="B1330" t="s">
        <v>38</v>
      </c>
      <c r="C1330" t="s">
        <v>53</v>
      </c>
      <c r="D1330" t="s">
        <v>31</v>
      </c>
      <c r="E1330">
        <v>16</v>
      </c>
      <c r="F1330" t="str">
        <f t="shared" si="20"/>
        <v>Aggregate1-in-10October Monthly System Peak Day50% Cycling16</v>
      </c>
      <c r="G1330">
        <v>26.70748</v>
      </c>
      <c r="H1330">
        <v>29.139399999999998</v>
      </c>
      <c r="I1330">
        <v>82.335499999999996</v>
      </c>
      <c r="J1330">
        <v>-4.8955010000000003</v>
      </c>
      <c r="K1330">
        <v>-0.56640570000000001</v>
      </c>
      <c r="L1330">
        <v>2.4319130000000002</v>
      </c>
      <c r="M1330">
        <v>5.430231</v>
      </c>
      <c r="N1330">
        <v>9.7593259999999997</v>
      </c>
      <c r="O1330">
        <v>3452</v>
      </c>
      <c r="P1330" t="s">
        <v>59</v>
      </c>
      <c r="Q1330" t="s">
        <v>60</v>
      </c>
    </row>
    <row r="1331" spans="1:17" x14ac:dyDescent="0.25">
      <c r="A1331" t="s">
        <v>30</v>
      </c>
      <c r="B1331" t="s">
        <v>38</v>
      </c>
      <c r="C1331" t="s">
        <v>53</v>
      </c>
      <c r="D1331" t="s">
        <v>26</v>
      </c>
      <c r="E1331">
        <v>16</v>
      </c>
      <c r="F1331" t="str">
        <f t="shared" si="20"/>
        <v>Average Per Ton1-in-10October Monthly System Peak DayAll16</v>
      </c>
      <c r="G1331">
        <v>0.90261829999999998</v>
      </c>
      <c r="H1331">
        <v>0.97932149999999996</v>
      </c>
      <c r="I1331">
        <v>82.571299999999994</v>
      </c>
      <c r="J1331">
        <v>-0.15027579999999999</v>
      </c>
      <c r="K1331">
        <v>-1.61748E-2</v>
      </c>
      <c r="L1331">
        <v>7.6703199999999999E-2</v>
      </c>
      <c r="M1331">
        <v>0.16958119999999999</v>
      </c>
      <c r="N1331">
        <v>0.30368230000000002</v>
      </c>
      <c r="O1331">
        <v>4789</v>
      </c>
      <c r="P1331" t="s">
        <v>59</v>
      </c>
      <c r="Q1331" t="s">
        <v>60</v>
      </c>
    </row>
    <row r="1332" spans="1:17" x14ac:dyDescent="0.25">
      <c r="A1332" t="s">
        <v>28</v>
      </c>
      <c r="B1332" t="s">
        <v>38</v>
      </c>
      <c r="C1332" t="s">
        <v>53</v>
      </c>
      <c r="D1332" t="s">
        <v>26</v>
      </c>
      <c r="E1332">
        <v>16</v>
      </c>
      <c r="F1332" t="str">
        <f t="shared" si="20"/>
        <v>Average Per Premise1-in-10October Monthly System Peak DayAll16</v>
      </c>
      <c r="G1332">
        <v>8.2810749999999995</v>
      </c>
      <c r="H1332">
        <v>8.9847889999999992</v>
      </c>
      <c r="I1332">
        <v>82.571299999999994</v>
      </c>
      <c r="J1332">
        <v>-1.378706</v>
      </c>
      <c r="K1332">
        <v>-0.14839550000000001</v>
      </c>
      <c r="L1332">
        <v>0.70371410000000001</v>
      </c>
      <c r="M1332">
        <v>1.5558240000000001</v>
      </c>
      <c r="N1332">
        <v>2.7861349999999998</v>
      </c>
      <c r="O1332">
        <v>4789</v>
      </c>
      <c r="P1332" t="s">
        <v>59</v>
      </c>
      <c r="Q1332" t="s">
        <v>60</v>
      </c>
    </row>
    <row r="1333" spans="1:17" x14ac:dyDescent="0.25">
      <c r="A1333" t="s">
        <v>29</v>
      </c>
      <c r="B1333" t="s">
        <v>38</v>
      </c>
      <c r="C1333" t="s">
        <v>53</v>
      </c>
      <c r="D1333" t="s">
        <v>26</v>
      </c>
      <c r="E1333">
        <v>16</v>
      </c>
      <c r="F1333" t="str">
        <f t="shared" si="20"/>
        <v>Average Per Device1-in-10October Monthly System Peak DayAll16</v>
      </c>
      <c r="G1333">
        <v>3.5027439999999999</v>
      </c>
      <c r="H1333">
        <v>3.8004020000000001</v>
      </c>
      <c r="I1333">
        <v>82.571299999999994</v>
      </c>
      <c r="J1333">
        <v>-0.58316769999999996</v>
      </c>
      <c r="K1333">
        <v>-6.2768599999999994E-2</v>
      </c>
      <c r="L1333">
        <v>0.29765829999999999</v>
      </c>
      <c r="M1333">
        <v>0.65808509999999998</v>
      </c>
      <c r="N1333">
        <v>1.1784840000000001</v>
      </c>
      <c r="O1333">
        <v>4789</v>
      </c>
      <c r="P1333" t="s">
        <v>59</v>
      </c>
      <c r="Q1333" t="s">
        <v>60</v>
      </c>
    </row>
    <row r="1334" spans="1:17" x14ac:dyDescent="0.25">
      <c r="A1334" t="s">
        <v>43</v>
      </c>
      <c r="B1334" t="s">
        <v>38</v>
      </c>
      <c r="C1334" t="s">
        <v>53</v>
      </c>
      <c r="D1334" t="s">
        <v>26</v>
      </c>
      <c r="E1334">
        <v>16</v>
      </c>
      <c r="F1334" t="str">
        <f t="shared" si="20"/>
        <v>Aggregate1-in-10October Monthly System Peak DayAll16</v>
      </c>
      <c r="G1334">
        <v>39.658070000000002</v>
      </c>
      <c r="H1334">
        <v>43.02816</v>
      </c>
      <c r="I1334">
        <v>82.571299999999994</v>
      </c>
      <c r="J1334">
        <v>-6.6026249999999997</v>
      </c>
      <c r="K1334">
        <v>-0.71066620000000003</v>
      </c>
      <c r="L1334">
        <v>3.3700869999999998</v>
      </c>
      <c r="M1334">
        <v>7.4508390000000002</v>
      </c>
      <c r="N1334">
        <v>13.3428</v>
      </c>
      <c r="O1334">
        <v>4789</v>
      </c>
      <c r="P1334" t="s">
        <v>59</v>
      </c>
      <c r="Q1334" t="s">
        <v>60</v>
      </c>
    </row>
    <row r="1335" spans="1:17" x14ac:dyDescent="0.25">
      <c r="A1335" t="s">
        <v>30</v>
      </c>
      <c r="B1335" t="s">
        <v>38</v>
      </c>
      <c r="C1335" t="s">
        <v>54</v>
      </c>
      <c r="D1335" t="s">
        <v>48</v>
      </c>
      <c r="E1335">
        <v>16</v>
      </c>
      <c r="F1335" t="str">
        <f t="shared" si="20"/>
        <v>Average Per Ton1-in-10September Monthly System Peak Day30% Cycling16</v>
      </c>
      <c r="G1335">
        <v>1.1193280000000001</v>
      </c>
      <c r="H1335">
        <v>1.1955229999999999</v>
      </c>
      <c r="I1335">
        <v>90.071100000000001</v>
      </c>
      <c r="J1335">
        <v>-9.6999199999999994E-2</v>
      </c>
      <c r="K1335">
        <v>5.3254000000000001E-3</v>
      </c>
      <c r="L1335">
        <v>7.6195200000000005E-2</v>
      </c>
      <c r="M1335">
        <v>0.1470649</v>
      </c>
      <c r="N1335">
        <v>0.24938949999999999</v>
      </c>
      <c r="O1335">
        <v>1337</v>
      </c>
      <c r="P1335" t="s">
        <v>59</v>
      </c>
      <c r="Q1335" t="s">
        <v>60</v>
      </c>
    </row>
    <row r="1336" spans="1:17" x14ac:dyDescent="0.25">
      <c r="A1336" t="s">
        <v>28</v>
      </c>
      <c r="B1336" t="s">
        <v>38</v>
      </c>
      <c r="C1336" t="s">
        <v>54</v>
      </c>
      <c r="D1336" t="s">
        <v>48</v>
      </c>
      <c r="E1336">
        <v>16</v>
      </c>
      <c r="F1336" t="str">
        <f t="shared" si="20"/>
        <v>Average Per Premise1-in-10September Monthly System Peak Day30% Cycling16</v>
      </c>
      <c r="G1336">
        <v>11.8756</v>
      </c>
      <c r="H1336">
        <v>12.683999999999999</v>
      </c>
      <c r="I1336">
        <v>90.071100000000001</v>
      </c>
      <c r="J1336">
        <v>-1.02912</v>
      </c>
      <c r="K1336">
        <v>5.6500500000000002E-2</v>
      </c>
      <c r="L1336">
        <v>0.80839810000000001</v>
      </c>
      <c r="M1336">
        <v>1.5602959999999999</v>
      </c>
      <c r="N1336">
        <v>2.6459160000000002</v>
      </c>
      <c r="O1336">
        <v>1337</v>
      </c>
      <c r="P1336" t="s">
        <v>59</v>
      </c>
      <c r="Q1336" t="s">
        <v>60</v>
      </c>
    </row>
    <row r="1337" spans="1:17" x14ac:dyDescent="0.25">
      <c r="A1337" t="s">
        <v>29</v>
      </c>
      <c r="B1337" t="s">
        <v>38</v>
      </c>
      <c r="C1337" t="s">
        <v>54</v>
      </c>
      <c r="D1337" t="s">
        <v>48</v>
      </c>
      <c r="E1337">
        <v>16</v>
      </c>
      <c r="F1337" t="str">
        <f t="shared" si="20"/>
        <v>Average Per Device1-in-10September Monthly System Peak Day30% Cycling16</v>
      </c>
      <c r="G1337">
        <v>4.3488559999999996</v>
      </c>
      <c r="H1337">
        <v>4.6448919999999996</v>
      </c>
      <c r="I1337">
        <v>90.071100000000001</v>
      </c>
      <c r="J1337">
        <v>-0.3768649</v>
      </c>
      <c r="K1337">
        <v>2.0690500000000001E-2</v>
      </c>
      <c r="L1337">
        <v>0.29603620000000003</v>
      </c>
      <c r="M1337">
        <v>0.5713819</v>
      </c>
      <c r="N1337">
        <v>0.9689373</v>
      </c>
      <c r="O1337">
        <v>1337</v>
      </c>
      <c r="P1337" t="s">
        <v>59</v>
      </c>
      <c r="Q1337" t="s">
        <v>60</v>
      </c>
    </row>
    <row r="1338" spans="1:17" x14ac:dyDescent="0.25">
      <c r="A1338" t="s">
        <v>43</v>
      </c>
      <c r="B1338" t="s">
        <v>38</v>
      </c>
      <c r="C1338" t="s">
        <v>54</v>
      </c>
      <c r="D1338" t="s">
        <v>48</v>
      </c>
      <c r="E1338">
        <v>16</v>
      </c>
      <c r="F1338" t="str">
        <f t="shared" si="20"/>
        <v>Aggregate1-in-10September Monthly System Peak Day30% Cycling16</v>
      </c>
      <c r="G1338">
        <v>15.87767</v>
      </c>
      <c r="H1338">
        <v>16.958500000000001</v>
      </c>
      <c r="I1338">
        <v>90.071100000000001</v>
      </c>
      <c r="J1338">
        <v>-1.375934</v>
      </c>
      <c r="K1338">
        <v>7.5541200000000003E-2</v>
      </c>
      <c r="L1338">
        <v>1.0808279999999999</v>
      </c>
      <c r="M1338">
        <v>2.0861149999999999</v>
      </c>
      <c r="N1338">
        <v>3.5375899999999998</v>
      </c>
      <c r="O1338">
        <v>1337</v>
      </c>
      <c r="P1338" t="s">
        <v>59</v>
      </c>
      <c r="Q1338" t="s">
        <v>60</v>
      </c>
    </row>
    <row r="1339" spans="1:17" x14ac:dyDescent="0.25">
      <c r="A1339" t="s">
        <v>30</v>
      </c>
      <c r="B1339" t="s">
        <v>38</v>
      </c>
      <c r="C1339" t="s">
        <v>54</v>
      </c>
      <c r="D1339" t="s">
        <v>31</v>
      </c>
      <c r="E1339">
        <v>16</v>
      </c>
      <c r="F1339" t="str">
        <f t="shared" si="20"/>
        <v>Average Per Ton1-in-10September Monthly System Peak Day50% Cycling16</v>
      </c>
      <c r="G1339">
        <v>0.94581800000000005</v>
      </c>
      <c r="H1339">
        <v>1.0635600000000001</v>
      </c>
      <c r="I1339">
        <v>88.943899999999999</v>
      </c>
      <c r="J1339">
        <v>-0.13270999999999999</v>
      </c>
      <c r="K1339">
        <v>1.52593E-2</v>
      </c>
      <c r="L1339">
        <v>0.1177424</v>
      </c>
      <c r="M1339">
        <v>0.22022549999999999</v>
      </c>
      <c r="N1339">
        <v>0.36819479999999999</v>
      </c>
      <c r="O1339">
        <v>3452</v>
      </c>
      <c r="P1339" t="s">
        <v>59</v>
      </c>
      <c r="Q1339" t="s">
        <v>60</v>
      </c>
    </row>
    <row r="1340" spans="1:17" x14ac:dyDescent="0.25">
      <c r="A1340" t="s">
        <v>28</v>
      </c>
      <c r="B1340" t="s">
        <v>38</v>
      </c>
      <c r="C1340" t="s">
        <v>54</v>
      </c>
      <c r="D1340" t="s">
        <v>31</v>
      </c>
      <c r="E1340">
        <v>16</v>
      </c>
      <c r="F1340" t="str">
        <f t="shared" si="20"/>
        <v>Average Per Premise1-in-10September Monthly System Peak Day50% Cycling16</v>
      </c>
      <c r="G1340">
        <v>8.1517079999999993</v>
      </c>
      <c r="H1340">
        <v>9.1664919999999999</v>
      </c>
      <c r="I1340">
        <v>88.943899999999999</v>
      </c>
      <c r="J1340">
        <v>-1.143786</v>
      </c>
      <c r="K1340">
        <v>0.13151499999999999</v>
      </c>
      <c r="L1340">
        <v>1.0147839999999999</v>
      </c>
      <c r="M1340">
        <v>1.8980539999999999</v>
      </c>
      <c r="N1340">
        <v>3.1733549999999999</v>
      </c>
      <c r="O1340">
        <v>3452</v>
      </c>
      <c r="P1340" t="s">
        <v>59</v>
      </c>
      <c r="Q1340" t="s">
        <v>60</v>
      </c>
    </row>
    <row r="1341" spans="1:17" x14ac:dyDescent="0.25">
      <c r="A1341" t="s">
        <v>29</v>
      </c>
      <c r="B1341" t="s">
        <v>38</v>
      </c>
      <c r="C1341" t="s">
        <v>54</v>
      </c>
      <c r="D1341" t="s">
        <v>31</v>
      </c>
      <c r="E1341">
        <v>16</v>
      </c>
      <c r="F1341" t="str">
        <f t="shared" si="20"/>
        <v>Average Per Device1-in-10September Monthly System Peak Day50% Cycling16</v>
      </c>
      <c r="G1341">
        <v>3.6683219999999999</v>
      </c>
      <c r="H1341">
        <v>4.124981</v>
      </c>
      <c r="I1341">
        <v>88.943899999999999</v>
      </c>
      <c r="J1341">
        <v>-0.51471109999999998</v>
      </c>
      <c r="K1341">
        <v>5.9182600000000002E-2</v>
      </c>
      <c r="L1341">
        <v>0.4566596</v>
      </c>
      <c r="M1341">
        <v>0.85413669999999997</v>
      </c>
      <c r="N1341">
        <v>1.4280299999999999</v>
      </c>
      <c r="O1341">
        <v>3452</v>
      </c>
      <c r="P1341" t="s">
        <v>59</v>
      </c>
      <c r="Q1341" t="s">
        <v>60</v>
      </c>
    </row>
    <row r="1342" spans="1:17" x14ac:dyDescent="0.25">
      <c r="A1342" t="s">
        <v>43</v>
      </c>
      <c r="B1342" t="s">
        <v>38</v>
      </c>
      <c r="C1342" t="s">
        <v>54</v>
      </c>
      <c r="D1342" t="s">
        <v>31</v>
      </c>
      <c r="E1342">
        <v>16</v>
      </c>
      <c r="F1342" t="str">
        <f t="shared" si="20"/>
        <v>Aggregate1-in-10September Monthly System Peak Day50% Cycling16</v>
      </c>
      <c r="G1342">
        <v>28.139700000000001</v>
      </c>
      <c r="H1342">
        <v>31.64273</v>
      </c>
      <c r="I1342">
        <v>88.943899999999999</v>
      </c>
      <c r="J1342">
        <v>-3.9483489999999999</v>
      </c>
      <c r="K1342">
        <v>0.4539899</v>
      </c>
      <c r="L1342">
        <v>3.5030359999999998</v>
      </c>
      <c r="M1342">
        <v>6.5520829999999997</v>
      </c>
      <c r="N1342">
        <v>10.954420000000001</v>
      </c>
      <c r="O1342">
        <v>3452</v>
      </c>
      <c r="P1342" t="s">
        <v>59</v>
      </c>
      <c r="Q1342" t="s">
        <v>60</v>
      </c>
    </row>
    <row r="1343" spans="1:17" x14ac:dyDescent="0.25">
      <c r="A1343" t="s">
        <v>30</v>
      </c>
      <c r="B1343" t="s">
        <v>38</v>
      </c>
      <c r="C1343" t="s">
        <v>54</v>
      </c>
      <c r="D1343" t="s">
        <v>26</v>
      </c>
      <c r="E1343">
        <v>16</v>
      </c>
      <c r="F1343" t="str">
        <f t="shared" si="20"/>
        <v>Average Per Ton1-in-10September Monthly System Peak DayAll16</v>
      </c>
      <c r="G1343">
        <v>0.99426210000000004</v>
      </c>
      <c r="H1343">
        <v>1.1004039999999999</v>
      </c>
      <c r="I1343">
        <v>89.258600000000001</v>
      </c>
      <c r="J1343">
        <v>-0.1227396</v>
      </c>
      <c r="K1343">
        <v>1.24858E-2</v>
      </c>
      <c r="L1343">
        <v>0.1061424</v>
      </c>
      <c r="M1343">
        <v>0.199799</v>
      </c>
      <c r="N1343">
        <v>0.3350243</v>
      </c>
      <c r="O1343">
        <v>4789</v>
      </c>
      <c r="P1343" t="s">
        <v>59</v>
      </c>
      <c r="Q1343" t="s">
        <v>60</v>
      </c>
    </row>
    <row r="1344" spans="1:17" x14ac:dyDescent="0.25">
      <c r="A1344" t="s">
        <v>28</v>
      </c>
      <c r="B1344" t="s">
        <v>38</v>
      </c>
      <c r="C1344" t="s">
        <v>54</v>
      </c>
      <c r="D1344" t="s">
        <v>26</v>
      </c>
      <c r="E1344">
        <v>16</v>
      </c>
      <c r="F1344" t="str">
        <f t="shared" si="20"/>
        <v>Average Per Premise1-in-10September Monthly System Peak DayAll16</v>
      </c>
      <c r="G1344">
        <v>9.1218620000000001</v>
      </c>
      <c r="H1344">
        <v>10.09567</v>
      </c>
      <c r="I1344">
        <v>89.258600000000001</v>
      </c>
      <c r="J1344">
        <v>-1.1260749999999999</v>
      </c>
      <c r="K1344">
        <v>0.1145506</v>
      </c>
      <c r="L1344">
        <v>0.9738038</v>
      </c>
      <c r="M1344">
        <v>1.8330569999999999</v>
      </c>
      <c r="N1344">
        <v>3.0736819999999998</v>
      </c>
      <c r="O1344">
        <v>4789</v>
      </c>
      <c r="P1344" t="s">
        <v>59</v>
      </c>
      <c r="Q1344" t="s">
        <v>60</v>
      </c>
    </row>
    <row r="1345" spans="1:17" x14ac:dyDescent="0.25">
      <c r="A1345" t="s">
        <v>29</v>
      </c>
      <c r="B1345" t="s">
        <v>38</v>
      </c>
      <c r="C1345" t="s">
        <v>54</v>
      </c>
      <c r="D1345" t="s">
        <v>26</v>
      </c>
      <c r="E1345">
        <v>16</v>
      </c>
      <c r="F1345" t="str">
        <f t="shared" si="20"/>
        <v>Average Per Device1-in-10September Monthly System Peak DayAll16</v>
      </c>
      <c r="G1345">
        <v>3.8583820000000002</v>
      </c>
      <c r="H1345">
        <v>4.2702830000000001</v>
      </c>
      <c r="I1345">
        <v>89.258600000000001</v>
      </c>
      <c r="J1345">
        <v>-0.47630909999999999</v>
      </c>
      <c r="K1345">
        <v>4.8452799999999997E-2</v>
      </c>
      <c r="L1345">
        <v>0.41190130000000003</v>
      </c>
      <c r="M1345">
        <v>0.77534979999999998</v>
      </c>
      <c r="N1345">
        <v>1.3001119999999999</v>
      </c>
      <c r="O1345">
        <v>4789</v>
      </c>
      <c r="P1345" t="s">
        <v>59</v>
      </c>
      <c r="Q1345" t="s">
        <v>60</v>
      </c>
    </row>
    <row r="1346" spans="1:17" x14ac:dyDescent="0.25">
      <c r="A1346" t="s">
        <v>43</v>
      </c>
      <c r="B1346" t="s">
        <v>38</v>
      </c>
      <c r="C1346" t="s">
        <v>54</v>
      </c>
      <c r="D1346" t="s">
        <v>26</v>
      </c>
      <c r="E1346">
        <v>16</v>
      </c>
      <c r="F1346" t="str">
        <f t="shared" si="20"/>
        <v>Aggregate1-in-10September Monthly System Peak DayAll16</v>
      </c>
      <c r="G1346">
        <v>43.684600000000003</v>
      </c>
      <c r="H1346">
        <v>48.348140000000001</v>
      </c>
      <c r="I1346">
        <v>89.258600000000001</v>
      </c>
      <c r="J1346">
        <v>-5.3927709999999998</v>
      </c>
      <c r="K1346">
        <v>0.54858300000000004</v>
      </c>
      <c r="L1346">
        <v>4.6635470000000003</v>
      </c>
      <c r="M1346">
        <v>8.778511</v>
      </c>
      <c r="N1346">
        <v>14.719860000000001</v>
      </c>
      <c r="O1346">
        <v>4789</v>
      </c>
      <c r="P1346" t="s">
        <v>59</v>
      </c>
      <c r="Q1346" t="s">
        <v>60</v>
      </c>
    </row>
    <row r="1347" spans="1:17" x14ac:dyDescent="0.25">
      <c r="A1347" t="s">
        <v>30</v>
      </c>
      <c r="B1347" t="s">
        <v>38</v>
      </c>
      <c r="C1347" t="s">
        <v>49</v>
      </c>
      <c r="D1347" t="s">
        <v>48</v>
      </c>
      <c r="E1347">
        <v>17</v>
      </c>
      <c r="F1347" t="str">
        <f t="shared" ref="F1347:F1410" si="21">CONCATENATE(A1347,B1347,C1347,D1347,E1347)</f>
        <v>Average Per Ton1-in-10August Monthly System Peak Day30% Cycling17</v>
      </c>
      <c r="G1347">
        <v>0.92323299999999997</v>
      </c>
      <c r="H1347">
        <v>0.98710350000000002</v>
      </c>
      <c r="I1347">
        <v>85.385000000000005</v>
      </c>
      <c r="J1347">
        <v>-9.8464499999999996E-2</v>
      </c>
      <c r="K1347">
        <v>-2.5557000000000002E-3</v>
      </c>
      <c r="L1347">
        <v>6.3870499999999997E-2</v>
      </c>
      <c r="M1347">
        <v>0.13029660000000001</v>
      </c>
      <c r="N1347">
        <v>0.2262054</v>
      </c>
      <c r="O1347">
        <v>1337</v>
      </c>
      <c r="P1347" t="s">
        <v>59</v>
      </c>
      <c r="Q1347" t="s">
        <v>60</v>
      </c>
    </row>
    <row r="1348" spans="1:17" x14ac:dyDescent="0.25">
      <c r="A1348" t="s">
        <v>28</v>
      </c>
      <c r="B1348" t="s">
        <v>38</v>
      </c>
      <c r="C1348" t="s">
        <v>49</v>
      </c>
      <c r="D1348" t="s">
        <v>48</v>
      </c>
      <c r="E1348">
        <v>17</v>
      </c>
      <c r="F1348" t="str">
        <f t="shared" si="21"/>
        <v>Average Per Premise1-in-10August Monthly System Peak Day30% Cycling17</v>
      </c>
      <c r="G1348">
        <v>9.7951090000000001</v>
      </c>
      <c r="H1348">
        <v>10.47275</v>
      </c>
      <c r="I1348">
        <v>85.385000000000005</v>
      </c>
      <c r="J1348">
        <v>-1.0446660000000001</v>
      </c>
      <c r="K1348">
        <v>-2.7114699999999999E-2</v>
      </c>
      <c r="L1348">
        <v>0.67763850000000003</v>
      </c>
      <c r="M1348">
        <v>1.3823920000000001</v>
      </c>
      <c r="N1348">
        <v>2.3999429999999999</v>
      </c>
      <c r="O1348">
        <v>1337</v>
      </c>
      <c r="P1348" t="s">
        <v>59</v>
      </c>
      <c r="Q1348" t="s">
        <v>60</v>
      </c>
    </row>
    <row r="1349" spans="1:17" x14ac:dyDescent="0.25">
      <c r="A1349" t="s">
        <v>29</v>
      </c>
      <c r="B1349" t="s">
        <v>38</v>
      </c>
      <c r="C1349" t="s">
        <v>49</v>
      </c>
      <c r="D1349" t="s">
        <v>48</v>
      </c>
      <c r="E1349">
        <v>17</v>
      </c>
      <c r="F1349" t="str">
        <f t="shared" si="21"/>
        <v>Average Per Device1-in-10August Monthly System Peak Day30% Cycling17</v>
      </c>
      <c r="G1349">
        <v>3.5869789999999999</v>
      </c>
      <c r="H1349">
        <v>3.8351310000000001</v>
      </c>
      <c r="I1349">
        <v>85.385000000000005</v>
      </c>
      <c r="J1349">
        <v>-0.38255790000000001</v>
      </c>
      <c r="K1349">
        <v>-9.9293999999999997E-3</v>
      </c>
      <c r="L1349">
        <v>0.24815190000000001</v>
      </c>
      <c r="M1349">
        <v>0.50623320000000005</v>
      </c>
      <c r="N1349">
        <v>0.87886169999999997</v>
      </c>
      <c r="O1349">
        <v>1337</v>
      </c>
      <c r="P1349" t="s">
        <v>59</v>
      </c>
      <c r="Q1349" t="s">
        <v>60</v>
      </c>
    </row>
    <row r="1350" spans="1:17" x14ac:dyDescent="0.25">
      <c r="A1350" t="s">
        <v>43</v>
      </c>
      <c r="B1350" t="s">
        <v>38</v>
      </c>
      <c r="C1350" t="s">
        <v>49</v>
      </c>
      <c r="D1350" t="s">
        <v>48</v>
      </c>
      <c r="E1350">
        <v>17</v>
      </c>
      <c r="F1350" t="str">
        <f t="shared" si="21"/>
        <v>Aggregate1-in-10August Monthly System Peak Day30% Cycling17</v>
      </c>
      <c r="G1350">
        <v>13.09606</v>
      </c>
      <c r="H1350">
        <v>14.00206</v>
      </c>
      <c r="I1350">
        <v>85.385000000000005</v>
      </c>
      <c r="J1350">
        <v>-1.396719</v>
      </c>
      <c r="K1350">
        <v>-3.6252399999999997E-2</v>
      </c>
      <c r="L1350">
        <v>0.90600259999999999</v>
      </c>
      <c r="M1350">
        <v>1.848258</v>
      </c>
      <c r="N1350">
        <v>3.2087240000000001</v>
      </c>
      <c r="O1350">
        <v>1337</v>
      </c>
      <c r="P1350" t="s">
        <v>59</v>
      </c>
      <c r="Q1350" t="s">
        <v>60</v>
      </c>
    </row>
    <row r="1351" spans="1:17" x14ac:dyDescent="0.25">
      <c r="A1351" t="s">
        <v>30</v>
      </c>
      <c r="B1351" t="s">
        <v>38</v>
      </c>
      <c r="C1351" t="s">
        <v>49</v>
      </c>
      <c r="D1351" t="s">
        <v>31</v>
      </c>
      <c r="E1351">
        <v>17</v>
      </c>
      <c r="F1351" t="str">
        <f t="shared" si="21"/>
        <v>Average Per Ton1-in-10August Monthly System Peak Day50% Cycling17</v>
      </c>
      <c r="G1351">
        <v>0.8509388</v>
      </c>
      <c r="H1351">
        <v>0.94601219999999997</v>
      </c>
      <c r="I1351">
        <v>84.443100000000001</v>
      </c>
      <c r="J1351">
        <v>-0.1534015</v>
      </c>
      <c r="K1351">
        <v>-6.6004999999999996E-3</v>
      </c>
      <c r="L1351">
        <v>9.5073400000000002E-2</v>
      </c>
      <c r="M1351">
        <v>0.19674730000000001</v>
      </c>
      <c r="N1351">
        <v>0.34354820000000003</v>
      </c>
      <c r="O1351">
        <v>3452</v>
      </c>
      <c r="P1351" t="s">
        <v>59</v>
      </c>
      <c r="Q1351" t="s">
        <v>60</v>
      </c>
    </row>
    <row r="1352" spans="1:17" x14ac:dyDescent="0.25">
      <c r="A1352" t="s">
        <v>28</v>
      </c>
      <c r="B1352" t="s">
        <v>38</v>
      </c>
      <c r="C1352" t="s">
        <v>49</v>
      </c>
      <c r="D1352" t="s">
        <v>31</v>
      </c>
      <c r="E1352">
        <v>17</v>
      </c>
      <c r="F1352" t="str">
        <f t="shared" si="21"/>
        <v>Average Per Premise1-in-10August Monthly System Peak Day50% Cycling17</v>
      </c>
      <c r="G1352">
        <v>7.3339740000000004</v>
      </c>
      <c r="H1352">
        <v>8.1533820000000006</v>
      </c>
      <c r="I1352">
        <v>84.443100000000001</v>
      </c>
      <c r="J1352">
        <v>-1.322119</v>
      </c>
      <c r="K1352">
        <v>-5.6887800000000002E-2</v>
      </c>
      <c r="L1352">
        <v>0.81940760000000001</v>
      </c>
      <c r="M1352">
        <v>1.695703</v>
      </c>
      <c r="N1352">
        <v>2.960934</v>
      </c>
      <c r="O1352">
        <v>3452</v>
      </c>
      <c r="P1352" t="s">
        <v>59</v>
      </c>
      <c r="Q1352" t="s">
        <v>60</v>
      </c>
    </row>
    <row r="1353" spans="1:17" x14ac:dyDescent="0.25">
      <c r="A1353" t="s">
        <v>29</v>
      </c>
      <c r="B1353" t="s">
        <v>38</v>
      </c>
      <c r="C1353" t="s">
        <v>49</v>
      </c>
      <c r="D1353" t="s">
        <v>31</v>
      </c>
      <c r="E1353">
        <v>17</v>
      </c>
      <c r="F1353" t="str">
        <f t="shared" si="21"/>
        <v>Average Per Device1-in-10August Monthly System Peak Day50% Cycling17</v>
      </c>
      <c r="G1353">
        <v>3.3003360000000002</v>
      </c>
      <c r="H1353">
        <v>3.6690749999999999</v>
      </c>
      <c r="I1353">
        <v>84.443100000000001</v>
      </c>
      <c r="J1353">
        <v>-0.5949622</v>
      </c>
      <c r="K1353">
        <v>-2.5599899999999998E-2</v>
      </c>
      <c r="L1353">
        <v>0.36873869999999997</v>
      </c>
      <c r="M1353">
        <v>0.76307729999999996</v>
      </c>
      <c r="N1353">
        <v>1.3324400000000001</v>
      </c>
      <c r="O1353">
        <v>3452</v>
      </c>
      <c r="P1353" t="s">
        <v>59</v>
      </c>
      <c r="Q1353" t="s">
        <v>60</v>
      </c>
    </row>
    <row r="1354" spans="1:17" x14ac:dyDescent="0.25">
      <c r="A1354" t="s">
        <v>43</v>
      </c>
      <c r="B1354" t="s">
        <v>38</v>
      </c>
      <c r="C1354" t="s">
        <v>49</v>
      </c>
      <c r="D1354" t="s">
        <v>31</v>
      </c>
      <c r="E1354">
        <v>17</v>
      </c>
      <c r="F1354" t="str">
        <f t="shared" si="21"/>
        <v>Aggregate1-in-10August Monthly System Peak Day50% Cycling17</v>
      </c>
      <c r="G1354">
        <v>25.316880000000001</v>
      </c>
      <c r="H1354">
        <v>28.14547</v>
      </c>
      <c r="I1354">
        <v>84.443100000000001</v>
      </c>
      <c r="J1354">
        <v>-4.563955</v>
      </c>
      <c r="K1354">
        <v>-0.19637669999999999</v>
      </c>
      <c r="L1354">
        <v>2.828595</v>
      </c>
      <c r="M1354">
        <v>5.8535659999999998</v>
      </c>
      <c r="N1354">
        <v>10.22114</v>
      </c>
      <c r="O1354">
        <v>3452</v>
      </c>
      <c r="P1354" t="s">
        <v>59</v>
      </c>
      <c r="Q1354" t="s">
        <v>60</v>
      </c>
    </row>
    <row r="1355" spans="1:17" x14ac:dyDescent="0.25">
      <c r="A1355" t="s">
        <v>30</v>
      </c>
      <c r="B1355" t="s">
        <v>38</v>
      </c>
      <c r="C1355" t="s">
        <v>49</v>
      </c>
      <c r="D1355" t="s">
        <v>26</v>
      </c>
      <c r="E1355">
        <v>17</v>
      </c>
      <c r="F1355" t="str">
        <f t="shared" si="21"/>
        <v>Average Per Ton1-in-10August Monthly System Peak DayAll17</v>
      </c>
      <c r="G1355">
        <v>0.87112339999999999</v>
      </c>
      <c r="H1355">
        <v>0.95748489999999997</v>
      </c>
      <c r="I1355">
        <v>84.706100000000006</v>
      </c>
      <c r="J1355">
        <v>-0.13806309999999999</v>
      </c>
      <c r="K1355">
        <v>-5.4711999999999998E-3</v>
      </c>
      <c r="L1355">
        <v>8.6361499999999994E-2</v>
      </c>
      <c r="M1355">
        <v>0.1781943</v>
      </c>
      <c r="N1355">
        <v>0.31078610000000001</v>
      </c>
      <c r="O1355">
        <v>4789</v>
      </c>
      <c r="P1355" t="s">
        <v>59</v>
      </c>
      <c r="Q1355" t="s">
        <v>60</v>
      </c>
    </row>
    <row r="1356" spans="1:17" x14ac:dyDescent="0.25">
      <c r="A1356" t="s">
        <v>28</v>
      </c>
      <c r="B1356" t="s">
        <v>38</v>
      </c>
      <c r="C1356" t="s">
        <v>49</v>
      </c>
      <c r="D1356" t="s">
        <v>26</v>
      </c>
      <c r="E1356">
        <v>17</v>
      </c>
      <c r="F1356" t="str">
        <f t="shared" si="21"/>
        <v>Average Per Premise1-in-10August Monthly System Peak DayAll17</v>
      </c>
      <c r="G1356">
        <v>7.9921249999999997</v>
      </c>
      <c r="H1356">
        <v>8.7844499999999996</v>
      </c>
      <c r="I1356">
        <v>84.706100000000006</v>
      </c>
      <c r="J1356">
        <v>-1.2666599999999999</v>
      </c>
      <c r="K1356">
        <v>-5.01956E-2</v>
      </c>
      <c r="L1356">
        <v>0.79232420000000003</v>
      </c>
      <c r="M1356">
        <v>1.634844</v>
      </c>
      <c r="N1356">
        <v>2.8513090000000001</v>
      </c>
      <c r="O1356">
        <v>4789</v>
      </c>
      <c r="P1356" t="s">
        <v>59</v>
      </c>
      <c r="Q1356" t="s">
        <v>60</v>
      </c>
    </row>
    <row r="1357" spans="1:17" x14ac:dyDescent="0.25">
      <c r="A1357" t="s">
        <v>29</v>
      </c>
      <c r="B1357" t="s">
        <v>38</v>
      </c>
      <c r="C1357" t="s">
        <v>49</v>
      </c>
      <c r="D1357" t="s">
        <v>26</v>
      </c>
      <c r="E1357">
        <v>17</v>
      </c>
      <c r="F1357" t="str">
        <f t="shared" si="21"/>
        <v>Average Per Device1-in-10August Monthly System Peak DayAll17</v>
      </c>
      <c r="G1357">
        <v>3.3805239999999999</v>
      </c>
      <c r="H1357">
        <v>3.715662</v>
      </c>
      <c r="I1357">
        <v>84.706100000000006</v>
      </c>
      <c r="J1357">
        <v>-0.53577419999999998</v>
      </c>
      <c r="K1357">
        <v>-2.1231799999999999E-2</v>
      </c>
      <c r="L1357">
        <v>0.33513870000000001</v>
      </c>
      <c r="M1357">
        <v>0.69150920000000005</v>
      </c>
      <c r="N1357">
        <v>1.2060519999999999</v>
      </c>
      <c r="O1357">
        <v>4789</v>
      </c>
      <c r="P1357" t="s">
        <v>59</v>
      </c>
      <c r="Q1357" t="s">
        <v>60</v>
      </c>
    </row>
    <row r="1358" spans="1:17" x14ac:dyDescent="0.25">
      <c r="A1358" t="s">
        <v>43</v>
      </c>
      <c r="B1358" t="s">
        <v>38</v>
      </c>
      <c r="C1358" t="s">
        <v>49</v>
      </c>
      <c r="D1358" t="s">
        <v>26</v>
      </c>
      <c r="E1358">
        <v>17</v>
      </c>
      <c r="F1358" t="str">
        <f t="shared" si="21"/>
        <v>Aggregate1-in-10August Monthly System Peak DayAll17</v>
      </c>
      <c r="G1358">
        <v>38.274290000000001</v>
      </c>
      <c r="H1358">
        <v>42.068730000000002</v>
      </c>
      <c r="I1358">
        <v>84.706100000000006</v>
      </c>
      <c r="J1358">
        <v>-6.0660360000000004</v>
      </c>
      <c r="K1358">
        <v>-0.24038660000000001</v>
      </c>
      <c r="L1358">
        <v>3.794441</v>
      </c>
      <c r="M1358">
        <v>7.8292679999999999</v>
      </c>
      <c r="N1358">
        <v>13.654920000000001</v>
      </c>
      <c r="O1358">
        <v>4789</v>
      </c>
      <c r="P1358" t="s">
        <v>59</v>
      </c>
      <c r="Q1358" t="s">
        <v>60</v>
      </c>
    </row>
    <row r="1359" spans="1:17" x14ac:dyDescent="0.25">
      <c r="A1359" t="s">
        <v>30</v>
      </c>
      <c r="B1359" t="s">
        <v>38</v>
      </c>
      <c r="C1359" t="s">
        <v>37</v>
      </c>
      <c r="D1359" t="s">
        <v>48</v>
      </c>
      <c r="E1359">
        <v>17</v>
      </c>
      <c r="F1359" t="str">
        <f t="shared" si="21"/>
        <v>Average Per Ton1-in-10August Typical Event Day30% Cycling17</v>
      </c>
      <c r="G1359">
        <v>0.90768340000000003</v>
      </c>
      <c r="H1359">
        <v>0.9705994</v>
      </c>
      <c r="I1359">
        <v>85.067700000000002</v>
      </c>
      <c r="J1359">
        <v>-0.10041559999999999</v>
      </c>
      <c r="K1359">
        <v>-3.9179999999999996E-3</v>
      </c>
      <c r="L1359">
        <v>6.2916E-2</v>
      </c>
      <c r="M1359">
        <v>0.12975</v>
      </c>
      <c r="N1359">
        <v>0.22624759999999999</v>
      </c>
      <c r="O1359">
        <v>1337</v>
      </c>
      <c r="P1359" t="s">
        <v>59</v>
      </c>
      <c r="Q1359" t="s">
        <v>60</v>
      </c>
    </row>
    <row r="1360" spans="1:17" x14ac:dyDescent="0.25">
      <c r="A1360" t="s">
        <v>28</v>
      </c>
      <c r="B1360" t="s">
        <v>38</v>
      </c>
      <c r="C1360" t="s">
        <v>37</v>
      </c>
      <c r="D1360" t="s">
        <v>48</v>
      </c>
      <c r="E1360">
        <v>17</v>
      </c>
      <c r="F1360" t="str">
        <f t="shared" si="21"/>
        <v>Average Per Premise1-in-10August Typical Event Day30% Cycling17</v>
      </c>
      <c r="G1360">
        <v>9.630134</v>
      </c>
      <c r="H1360">
        <v>10.297650000000001</v>
      </c>
      <c r="I1360">
        <v>85.067700000000002</v>
      </c>
      <c r="J1360">
        <v>-1.065367</v>
      </c>
      <c r="K1360">
        <v>-4.15682E-2</v>
      </c>
      <c r="L1360">
        <v>0.66751190000000005</v>
      </c>
      <c r="M1360">
        <v>1.376592</v>
      </c>
      <c r="N1360">
        <v>2.4003909999999999</v>
      </c>
      <c r="O1360">
        <v>1337</v>
      </c>
      <c r="P1360" t="s">
        <v>59</v>
      </c>
      <c r="Q1360" t="s">
        <v>60</v>
      </c>
    </row>
    <row r="1361" spans="1:17" x14ac:dyDescent="0.25">
      <c r="A1361" t="s">
        <v>29</v>
      </c>
      <c r="B1361" t="s">
        <v>38</v>
      </c>
      <c r="C1361" t="s">
        <v>37</v>
      </c>
      <c r="D1361" t="s">
        <v>48</v>
      </c>
      <c r="E1361">
        <v>17</v>
      </c>
      <c r="F1361" t="str">
        <f t="shared" si="21"/>
        <v>Average Per Device1-in-10August Typical Event Day30% Cycling17</v>
      </c>
      <c r="G1361">
        <v>3.5265650000000002</v>
      </c>
      <c r="H1361">
        <v>3.7710080000000001</v>
      </c>
      <c r="I1361">
        <v>85.067700000000002</v>
      </c>
      <c r="J1361">
        <v>-0.3901386</v>
      </c>
      <c r="K1361">
        <v>-1.5222299999999999E-2</v>
      </c>
      <c r="L1361">
        <v>0.24444360000000001</v>
      </c>
      <c r="M1361">
        <v>0.50410940000000004</v>
      </c>
      <c r="N1361">
        <v>0.87902570000000002</v>
      </c>
      <c r="O1361">
        <v>1337</v>
      </c>
      <c r="P1361" t="s">
        <v>59</v>
      </c>
      <c r="Q1361" t="s">
        <v>60</v>
      </c>
    </row>
    <row r="1362" spans="1:17" x14ac:dyDescent="0.25">
      <c r="A1362" t="s">
        <v>43</v>
      </c>
      <c r="B1362" t="s">
        <v>38</v>
      </c>
      <c r="C1362" t="s">
        <v>37</v>
      </c>
      <c r="D1362" t="s">
        <v>48</v>
      </c>
      <c r="E1362">
        <v>17</v>
      </c>
      <c r="F1362" t="str">
        <f t="shared" si="21"/>
        <v>Aggregate1-in-10August Typical Event Day30% Cycling17</v>
      </c>
      <c r="G1362">
        <v>12.875489999999999</v>
      </c>
      <c r="H1362">
        <v>13.767950000000001</v>
      </c>
      <c r="I1362">
        <v>85.067700000000002</v>
      </c>
      <c r="J1362">
        <v>-1.424396</v>
      </c>
      <c r="K1362">
        <v>-5.5576599999999997E-2</v>
      </c>
      <c r="L1362">
        <v>0.89246340000000002</v>
      </c>
      <c r="M1362">
        <v>1.8405039999999999</v>
      </c>
      <c r="N1362">
        <v>3.2093229999999999</v>
      </c>
      <c r="O1362">
        <v>1337</v>
      </c>
      <c r="P1362" t="s">
        <v>59</v>
      </c>
      <c r="Q1362" t="s">
        <v>60</v>
      </c>
    </row>
    <row r="1363" spans="1:17" x14ac:dyDescent="0.25">
      <c r="A1363" t="s">
        <v>30</v>
      </c>
      <c r="B1363" t="s">
        <v>38</v>
      </c>
      <c r="C1363" t="s">
        <v>37</v>
      </c>
      <c r="D1363" t="s">
        <v>31</v>
      </c>
      <c r="E1363">
        <v>17</v>
      </c>
      <c r="F1363" t="str">
        <f t="shared" si="21"/>
        <v>Average Per Ton1-in-10August Typical Event Day50% Cycling17</v>
      </c>
      <c r="G1363">
        <v>0.84709069999999997</v>
      </c>
      <c r="H1363">
        <v>0.93880649999999999</v>
      </c>
      <c r="I1363">
        <v>84.206500000000005</v>
      </c>
      <c r="J1363">
        <v>-0.1574487</v>
      </c>
      <c r="K1363">
        <v>-1.0240300000000001E-2</v>
      </c>
      <c r="L1363">
        <v>9.17158E-2</v>
      </c>
      <c r="M1363">
        <v>0.19367190000000001</v>
      </c>
      <c r="N1363">
        <v>0.34088030000000002</v>
      </c>
      <c r="O1363">
        <v>3452</v>
      </c>
      <c r="P1363" t="s">
        <v>59</v>
      </c>
      <c r="Q1363" t="s">
        <v>60</v>
      </c>
    </row>
    <row r="1364" spans="1:17" x14ac:dyDescent="0.25">
      <c r="A1364" t="s">
        <v>28</v>
      </c>
      <c r="B1364" t="s">
        <v>38</v>
      </c>
      <c r="C1364" t="s">
        <v>37</v>
      </c>
      <c r="D1364" t="s">
        <v>31</v>
      </c>
      <c r="E1364">
        <v>17</v>
      </c>
      <c r="F1364" t="str">
        <f t="shared" si="21"/>
        <v>Average Per Premise1-in-10August Typical Event Day50% Cycling17</v>
      </c>
      <c r="G1364">
        <v>7.300808</v>
      </c>
      <c r="H1364">
        <v>8.0912780000000009</v>
      </c>
      <c r="I1364">
        <v>84.206500000000005</v>
      </c>
      <c r="J1364">
        <v>-1.3570009999999999</v>
      </c>
      <c r="K1364">
        <v>-8.8258000000000003E-2</v>
      </c>
      <c r="L1364">
        <v>0.79046970000000005</v>
      </c>
      <c r="M1364">
        <v>1.669197</v>
      </c>
      <c r="N1364">
        <v>2.9379400000000002</v>
      </c>
      <c r="O1364">
        <v>3452</v>
      </c>
      <c r="P1364" t="s">
        <v>59</v>
      </c>
      <c r="Q1364" t="s">
        <v>60</v>
      </c>
    </row>
    <row r="1365" spans="1:17" x14ac:dyDescent="0.25">
      <c r="A1365" t="s">
        <v>29</v>
      </c>
      <c r="B1365" t="s">
        <v>38</v>
      </c>
      <c r="C1365" t="s">
        <v>37</v>
      </c>
      <c r="D1365" t="s">
        <v>31</v>
      </c>
      <c r="E1365">
        <v>17</v>
      </c>
      <c r="F1365" t="str">
        <f t="shared" si="21"/>
        <v>Average Per Device1-in-10August Typical Event Day50% Cycling17</v>
      </c>
      <c r="G1365">
        <v>3.2854109999999999</v>
      </c>
      <c r="H1365">
        <v>3.6411280000000001</v>
      </c>
      <c r="I1365">
        <v>84.206500000000005</v>
      </c>
      <c r="J1365">
        <v>-0.61065930000000002</v>
      </c>
      <c r="K1365">
        <v>-3.9716700000000001E-2</v>
      </c>
      <c r="L1365">
        <v>0.35571649999999999</v>
      </c>
      <c r="M1365">
        <v>0.75114959999999997</v>
      </c>
      <c r="N1365">
        <v>1.322092</v>
      </c>
      <c r="O1365">
        <v>3452</v>
      </c>
      <c r="P1365" t="s">
        <v>59</v>
      </c>
      <c r="Q1365" t="s">
        <v>60</v>
      </c>
    </row>
    <row r="1366" spans="1:17" x14ac:dyDescent="0.25">
      <c r="A1366" t="s">
        <v>43</v>
      </c>
      <c r="B1366" t="s">
        <v>38</v>
      </c>
      <c r="C1366" t="s">
        <v>37</v>
      </c>
      <c r="D1366" t="s">
        <v>31</v>
      </c>
      <c r="E1366">
        <v>17</v>
      </c>
      <c r="F1366" t="str">
        <f t="shared" si="21"/>
        <v>Aggregate1-in-10August Typical Event Day50% Cycling17</v>
      </c>
      <c r="G1366">
        <v>25.202390000000001</v>
      </c>
      <c r="H1366">
        <v>27.931090000000001</v>
      </c>
      <c r="I1366">
        <v>84.206500000000005</v>
      </c>
      <c r="J1366">
        <v>-4.6843680000000001</v>
      </c>
      <c r="K1366">
        <v>-0.30466650000000001</v>
      </c>
      <c r="L1366">
        <v>2.728701</v>
      </c>
      <c r="M1366">
        <v>5.7620690000000003</v>
      </c>
      <c r="N1366">
        <v>10.141769999999999</v>
      </c>
      <c r="O1366">
        <v>3452</v>
      </c>
      <c r="P1366" t="s">
        <v>59</v>
      </c>
      <c r="Q1366" t="s">
        <v>60</v>
      </c>
    </row>
    <row r="1367" spans="1:17" x14ac:dyDescent="0.25">
      <c r="A1367" t="s">
        <v>30</v>
      </c>
      <c r="B1367" t="s">
        <v>38</v>
      </c>
      <c r="C1367" t="s">
        <v>37</v>
      </c>
      <c r="D1367" t="s">
        <v>26</v>
      </c>
      <c r="E1367">
        <v>17</v>
      </c>
      <c r="F1367" t="str">
        <f t="shared" si="21"/>
        <v>Average Per Ton1-in-10August Typical Event DayAll17</v>
      </c>
      <c r="G1367">
        <v>0.8640082</v>
      </c>
      <c r="H1367">
        <v>0.94768300000000005</v>
      </c>
      <c r="I1367">
        <v>84.447000000000003</v>
      </c>
      <c r="J1367">
        <v>-0.14152509999999999</v>
      </c>
      <c r="K1367">
        <v>-8.4750999999999993E-3</v>
      </c>
      <c r="L1367">
        <v>8.3674899999999997E-2</v>
      </c>
      <c r="M1367">
        <v>0.17582490000000001</v>
      </c>
      <c r="N1367">
        <v>0.30887490000000001</v>
      </c>
      <c r="O1367">
        <v>4789</v>
      </c>
      <c r="P1367" t="s">
        <v>59</v>
      </c>
      <c r="Q1367" t="s">
        <v>60</v>
      </c>
    </row>
    <row r="1368" spans="1:17" x14ac:dyDescent="0.25">
      <c r="A1368" t="s">
        <v>28</v>
      </c>
      <c r="B1368" t="s">
        <v>38</v>
      </c>
      <c r="C1368" t="s">
        <v>37</v>
      </c>
      <c r="D1368" t="s">
        <v>26</v>
      </c>
      <c r="E1368">
        <v>17</v>
      </c>
      <c r="F1368" t="str">
        <f t="shared" si="21"/>
        <v>Average Per Premise1-in-10August Typical Event DayAll17</v>
      </c>
      <c r="G1368">
        <v>7.9268470000000004</v>
      </c>
      <c r="H1368">
        <v>8.6945219999999992</v>
      </c>
      <c r="I1368">
        <v>84.447000000000003</v>
      </c>
      <c r="J1368">
        <v>-1.2984230000000001</v>
      </c>
      <c r="K1368">
        <v>-7.7755000000000005E-2</v>
      </c>
      <c r="L1368">
        <v>0.76767580000000002</v>
      </c>
      <c r="M1368">
        <v>1.6131059999999999</v>
      </c>
      <c r="N1368">
        <v>2.833774</v>
      </c>
      <c r="O1368">
        <v>4789</v>
      </c>
      <c r="P1368" t="s">
        <v>59</v>
      </c>
      <c r="Q1368" t="s">
        <v>60</v>
      </c>
    </row>
    <row r="1369" spans="1:17" x14ac:dyDescent="0.25">
      <c r="A1369" t="s">
        <v>29</v>
      </c>
      <c r="B1369" t="s">
        <v>38</v>
      </c>
      <c r="C1369" t="s">
        <v>37</v>
      </c>
      <c r="D1369" t="s">
        <v>26</v>
      </c>
      <c r="E1369">
        <v>17</v>
      </c>
      <c r="F1369" t="str">
        <f t="shared" si="21"/>
        <v>Average Per Device1-in-10August Typical Event DayAll17</v>
      </c>
      <c r="G1369">
        <v>3.3529119999999999</v>
      </c>
      <c r="H1369">
        <v>3.6776249999999999</v>
      </c>
      <c r="I1369">
        <v>84.447000000000003</v>
      </c>
      <c r="J1369">
        <v>-0.54920910000000001</v>
      </c>
      <c r="K1369">
        <v>-3.2888899999999999E-2</v>
      </c>
      <c r="L1369">
        <v>0.32471290000000003</v>
      </c>
      <c r="M1369">
        <v>0.68231459999999999</v>
      </c>
      <c r="N1369">
        <v>1.1986349999999999</v>
      </c>
      <c r="O1369">
        <v>4789</v>
      </c>
      <c r="P1369" t="s">
        <v>59</v>
      </c>
      <c r="Q1369" t="s">
        <v>60</v>
      </c>
    </row>
    <row r="1370" spans="1:17" x14ac:dyDescent="0.25">
      <c r="A1370" t="s">
        <v>43</v>
      </c>
      <c r="B1370" t="s">
        <v>38</v>
      </c>
      <c r="C1370" t="s">
        <v>37</v>
      </c>
      <c r="D1370" t="s">
        <v>26</v>
      </c>
      <c r="E1370">
        <v>17</v>
      </c>
      <c r="F1370" t="str">
        <f t="shared" si="21"/>
        <v>Aggregate1-in-10August Typical Event DayAll17</v>
      </c>
      <c r="G1370">
        <v>37.961669999999998</v>
      </c>
      <c r="H1370">
        <v>41.638069999999999</v>
      </c>
      <c r="I1370">
        <v>84.447000000000003</v>
      </c>
      <c r="J1370">
        <v>-6.218146</v>
      </c>
      <c r="K1370">
        <v>-0.37236859999999999</v>
      </c>
      <c r="L1370">
        <v>3.676399</v>
      </c>
      <c r="M1370">
        <v>7.7251659999999998</v>
      </c>
      <c r="N1370">
        <v>13.57094</v>
      </c>
      <c r="O1370">
        <v>4789</v>
      </c>
      <c r="P1370" t="s">
        <v>59</v>
      </c>
      <c r="Q1370" t="s">
        <v>60</v>
      </c>
    </row>
    <row r="1371" spans="1:17" x14ac:dyDescent="0.25">
      <c r="A1371" t="s">
        <v>30</v>
      </c>
      <c r="B1371" t="s">
        <v>38</v>
      </c>
      <c r="C1371" t="s">
        <v>50</v>
      </c>
      <c r="D1371" t="s">
        <v>48</v>
      </c>
      <c r="E1371">
        <v>17</v>
      </c>
      <c r="F1371" t="str">
        <f t="shared" si="21"/>
        <v>Average Per Ton1-in-10July Monthly System Peak Day30% Cycling17</v>
      </c>
      <c r="G1371">
        <v>0.8356555</v>
      </c>
      <c r="H1371">
        <v>0.89415020000000001</v>
      </c>
      <c r="I1371">
        <v>80.064999999999998</v>
      </c>
      <c r="J1371">
        <v>-0.1124179</v>
      </c>
      <c r="K1371">
        <v>-1.14413E-2</v>
      </c>
      <c r="L1371">
        <v>5.84948E-2</v>
      </c>
      <c r="M1371">
        <v>0.12843080000000001</v>
      </c>
      <c r="N1371">
        <v>0.22940740000000001</v>
      </c>
      <c r="O1371">
        <v>1337</v>
      </c>
      <c r="P1371" t="s">
        <v>59</v>
      </c>
      <c r="Q1371" t="s">
        <v>60</v>
      </c>
    </row>
    <row r="1372" spans="1:17" x14ac:dyDescent="0.25">
      <c r="A1372" t="s">
        <v>28</v>
      </c>
      <c r="B1372" t="s">
        <v>38</v>
      </c>
      <c r="C1372" t="s">
        <v>50</v>
      </c>
      <c r="D1372" t="s">
        <v>48</v>
      </c>
      <c r="E1372">
        <v>17</v>
      </c>
      <c r="F1372" t="str">
        <f t="shared" si="21"/>
        <v>Average Per Premise1-in-10July Monthly System Peak Day30% Cycling17</v>
      </c>
      <c r="G1372">
        <v>8.8659479999999995</v>
      </c>
      <c r="H1372">
        <v>9.4865530000000007</v>
      </c>
      <c r="I1372">
        <v>80.064999999999998</v>
      </c>
      <c r="J1372">
        <v>-1.192706</v>
      </c>
      <c r="K1372">
        <v>-0.12138740000000001</v>
      </c>
      <c r="L1372">
        <v>0.6206045</v>
      </c>
      <c r="M1372">
        <v>1.3625959999999999</v>
      </c>
      <c r="N1372">
        <v>2.4339149999999998</v>
      </c>
      <c r="O1372">
        <v>1337</v>
      </c>
      <c r="P1372" t="s">
        <v>59</v>
      </c>
      <c r="Q1372" t="s">
        <v>60</v>
      </c>
    </row>
    <row r="1373" spans="1:17" x14ac:dyDescent="0.25">
      <c r="A1373" t="s">
        <v>29</v>
      </c>
      <c r="B1373" t="s">
        <v>38</v>
      </c>
      <c r="C1373" t="s">
        <v>50</v>
      </c>
      <c r="D1373" t="s">
        <v>48</v>
      </c>
      <c r="E1373">
        <v>17</v>
      </c>
      <c r="F1373" t="str">
        <f t="shared" si="21"/>
        <v>Average Per Device1-in-10July Monthly System Peak Day30% Cycling17</v>
      </c>
      <c r="G1373">
        <v>3.2467190000000001</v>
      </c>
      <c r="H1373">
        <v>3.4739849999999999</v>
      </c>
      <c r="I1373">
        <v>80.064999999999998</v>
      </c>
      <c r="J1373">
        <v>-0.43677009999999999</v>
      </c>
      <c r="K1373">
        <v>-4.4452199999999997E-2</v>
      </c>
      <c r="L1373">
        <v>0.227266</v>
      </c>
      <c r="M1373">
        <v>0.49898419999999999</v>
      </c>
      <c r="N1373">
        <v>0.89130220000000004</v>
      </c>
      <c r="O1373">
        <v>1337</v>
      </c>
      <c r="P1373" t="s">
        <v>59</v>
      </c>
      <c r="Q1373" t="s">
        <v>60</v>
      </c>
    </row>
    <row r="1374" spans="1:17" x14ac:dyDescent="0.25">
      <c r="A1374" t="s">
        <v>43</v>
      </c>
      <c r="B1374" t="s">
        <v>38</v>
      </c>
      <c r="C1374" t="s">
        <v>50</v>
      </c>
      <c r="D1374" t="s">
        <v>48</v>
      </c>
      <c r="E1374">
        <v>17</v>
      </c>
      <c r="F1374" t="str">
        <f t="shared" si="21"/>
        <v>Aggregate1-in-10July Monthly System Peak Day30% Cycling17</v>
      </c>
      <c r="G1374">
        <v>11.853770000000001</v>
      </c>
      <c r="H1374">
        <v>12.68352</v>
      </c>
      <c r="I1374">
        <v>80.064999999999998</v>
      </c>
      <c r="J1374">
        <v>-1.5946480000000001</v>
      </c>
      <c r="K1374">
        <v>-0.16229489999999999</v>
      </c>
      <c r="L1374">
        <v>0.82974820000000005</v>
      </c>
      <c r="M1374">
        <v>1.8217909999999999</v>
      </c>
      <c r="N1374">
        <v>3.2541440000000001</v>
      </c>
      <c r="O1374">
        <v>1337</v>
      </c>
      <c r="P1374" t="s">
        <v>59</v>
      </c>
      <c r="Q1374" t="s">
        <v>60</v>
      </c>
    </row>
    <row r="1375" spans="1:17" x14ac:dyDescent="0.25">
      <c r="A1375" t="s">
        <v>30</v>
      </c>
      <c r="B1375" t="s">
        <v>38</v>
      </c>
      <c r="C1375" t="s">
        <v>50</v>
      </c>
      <c r="D1375" t="s">
        <v>31</v>
      </c>
      <c r="E1375">
        <v>17</v>
      </c>
      <c r="F1375" t="str">
        <f t="shared" si="21"/>
        <v>Average Per Ton1-in-10July Monthly System Peak Day50% Cycling17</v>
      </c>
      <c r="G1375">
        <v>0.83083110000000004</v>
      </c>
      <c r="H1375">
        <v>0.90836019999999995</v>
      </c>
      <c r="I1375">
        <v>79.346800000000002</v>
      </c>
      <c r="J1375">
        <v>-0.17899470000000001</v>
      </c>
      <c r="K1375">
        <v>-2.7438299999999999E-2</v>
      </c>
      <c r="L1375">
        <v>7.7529100000000004E-2</v>
      </c>
      <c r="M1375">
        <v>0.18249660000000001</v>
      </c>
      <c r="N1375">
        <v>0.33405289999999999</v>
      </c>
      <c r="O1375">
        <v>3452</v>
      </c>
      <c r="P1375" t="s">
        <v>59</v>
      </c>
      <c r="Q1375" t="s">
        <v>60</v>
      </c>
    </row>
    <row r="1376" spans="1:17" x14ac:dyDescent="0.25">
      <c r="A1376" t="s">
        <v>28</v>
      </c>
      <c r="B1376" t="s">
        <v>38</v>
      </c>
      <c r="C1376" t="s">
        <v>50</v>
      </c>
      <c r="D1376" t="s">
        <v>31</v>
      </c>
      <c r="E1376">
        <v>17</v>
      </c>
      <c r="F1376" t="str">
        <f t="shared" si="21"/>
        <v>Average Per Premise1-in-10July Monthly System Peak Day50% Cycling17</v>
      </c>
      <c r="G1376">
        <v>7.1606719999999999</v>
      </c>
      <c r="H1376">
        <v>7.8288710000000004</v>
      </c>
      <c r="I1376">
        <v>79.346800000000002</v>
      </c>
      <c r="J1376">
        <v>-1.542699</v>
      </c>
      <c r="K1376">
        <v>-0.2364822</v>
      </c>
      <c r="L1376">
        <v>0.66819930000000005</v>
      </c>
      <c r="M1376">
        <v>1.572881</v>
      </c>
      <c r="N1376">
        <v>2.8790969999999998</v>
      </c>
      <c r="O1376">
        <v>3452</v>
      </c>
      <c r="P1376" t="s">
        <v>59</v>
      </c>
      <c r="Q1376" t="s">
        <v>60</v>
      </c>
    </row>
    <row r="1377" spans="1:17" x14ac:dyDescent="0.25">
      <c r="A1377" t="s">
        <v>29</v>
      </c>
      <c r="B1377" t="s">
        <v>38</v>
      </c>
      <c r="C1377" t="s">
        <v>50</v>
      </c>
      <c r="D1377" t="s">
        <v>31</v>
      </c>
      <c r="E1377">
        <v>17</v>
      </c>
      <c r="F1377" t="str">
        <f t="shared" si="21"/>
        <v>Average Per Device1-in-10July Monthly System Peak Day50% Cycling17</v>
      </c>
      <c r="G1377">
        <v>3.2223489999999999</v>
      </c>
      <c r="H1377">
        <v>3.5230429999999999</v>
      </c>
      <c r="I1377">
        <v>79.346800000000002</v>
      </c>
      <c r="J1377">
        <v>-0.69422439999999996</v>
      </c>
      <c r="K1377">
        <v>-0.1064185</v>
      </c>
      <c r="L1377">
        <v>0.30069400000000002</v>
      </c>
      <c r="M1377">
        <v>0.70780659999999995</v>
      </c>
      <c r="N1377">
        <v>1.295612</v>
      </c>
      <c r="O1377">
        <v>3452</v>
      </c>
      <c r="P1377" t="s">
        <v>59</v>
      </c>
      <c r="Q1377" t="s">
        <v>60</v>
      </c>
    </row>
    <row r="1378" spans="1:17" x14ac:dyDescent="0.25">
      <c r="A1378" t="s">
        <v>43</v>
      </c>
      <c r="B1378" t="s">
        <v>38</v>
      </c>
      <c r="C1378" t="s">
        <v>50</v>
      </c>
      <c r="D1378" t="s">
        <v>31</v>
      </c>
      <c r="E1378">
        <v>17</v>
      </c>
      <c r="F1378" t="str">
        <f t="shared" si="21"/>
        <v>Aggregate1-in-10July Monthly System Peak Day50% Cycling17</v>
      </c>
      <c r="G1378">
        <v>24.718640000000001</v>
      </c>
      <c r="H1378">
        <v>27.025259999999999</v>
      </c>
      <c r="I1378">
        <v>79.346800000000002</v>
      </c>
      <c r="J1378">
        <v>-5.3253959999999996</v>
      </c>
      <c r="K1378">
        <v>-0.81633659999999997</v>
      </c>
      <c r="L1378">
        <v>2.3066239999999998</v>
      </c>
      <c r="M1378">
        <v>5.4295850000000003</v>
      </c>
      <c r="N1378">
        <v>9.9386430000000008</v>
      </c>
      <c r="O1378">
        <v>3452</v>
      </c>
      <c r="P1378" t="s">
        <v>59</v>
      </c>
      <c r="Q1378" t="s">
        <v>60</v>
      </c>
    </row>
    <row r="1379" spans="1:17" x14ac:dyDescent="0.25">
      <c r="A1379" t="s">
        <v>30</v>
      </c>
      <c r="B1379" t="s">
        <v>38</v>
      </c>
      <c r="C1379" t="s">
        <v>50</v>
      </c>
      <c r="D1379" t="s">
        <v>26</v>
      </c>
      <c r="E1379">
        <v>17</v>
      </c>
      <c r="F1379" t="str">
        <f t="shared" si="21"/>
        <v>Average Per Ton1-in-10July Monthly System Peak DayAll17</v>
      </c>
      <c r="G1379">
        <v>0.83217799999999997</v>
      </c>
      <c r="H1379">
        <v>0.9043928</v>
      </c>
      <c r="I1379">
        <v>79.547300000000007</v>
      </c>
      <c r="J1379">
        <v>-0.1604064</v>
      </c>
      <c r="K1379">
        <v>-2.29719E-2</v>
      </c>
      <c r="L1379">
        <v>7.2214700000000007E-2</v>
      </c>
      <c r="M1379">
        <v>0.16740140000000001</v>
      </c>
      <c r="N1379">
        <v>0.30483589999999999</v>
      </c>
      <c r="O1379">
        <v>4789</v>
      </c>
      <c r="P1379" t="s">
        <v>59</v>
      </c>
      <c r="Q1379" t="s">
        <v>60</v>
      </c>
    </row>
    <row r="1380" spans="1:17" x14ac:dyDescent="0.25">
      <c r="A1380" t="s">
        <v>28</v>
      </c>
      <c r="B1380" t="s">
        <v>38</v>
      </c>
      <c r="C1380" t="s">
        <v>50</v>
      </c>
      <c r="D1380" t="s">
        <v>26</v>
      </c>
      <c r="E1380">
        <v>17</v>
      </c>
      <c r="F1380" t="str">
        <f t="shared" si="21"/>
        <v>Average Per Premise1-in-10July Monthly System Peak DayAll17</v>
      </c>
      <c r="G1380">
        <v>7.6348209999999996</v>
      </c>
      <c r="H1380">
        <v>8.2973549999999996</v>
      </c>
      <c r="I1380">
        <v>79.547300000000007</v>
      </c>
      <c r="J1380">
        <v>-1.471649</v>
      </c>
      <c r="K1380">
        <v>-0.2107562</v>
      </c>
      <c r="L1380">
        <v>0.66253450000000003</v>
      </c>
      <c r="M1380">
        <v>1.535825</v>
      </c>
      <c r="N1380">
        <v>2.7967179999999998</v>
      </c>
      <c r="O1380">
        <v>4789</v>
      </c>
      <c r="P1380" t="s">
        <v>59</v>
      </c>
      <c r="Q1380" t="s">
        <v>60</v>
      </c>
    </row>
    <row r="1381" spans="1:17" x14ac:dyDescent="0.25">
      <c r="A1381" t="s">
        <v>29</v>
      </c>
      <c r="B1381" t="s">
        <v>38</v>
      </c>
      <c r="C1381" t="s">
        <v>50</v>
      </c>
      <c r="D1381" t="s">
        <v>26</v>
      </c>
      <c r="E1381">
        <v>17</v>
      </c>
      <c r="F1381" t="str">
        <f t="shared" si="21"/>
        <v>Average Per Device1-in-10July Monthly System Peak DayAll17</v>
      </c>
      <c r="G1381">
        <v>3.22939</v>
      </c>
      <c r="H1381">
        <v>3.50963</v>
      </c>
      <c r="I1381">
        <v>79.547300000000007</v>
      </c>
      <c r="J1381">
        <v>-0.6224809</v>
      </c>
      <c r="K1381">
        <v>-8.9146100000000006E-2</v>
      </c>
      <c r="L1381">
        <v>0.28023999999999999</v>
      </c>
      <c r="M1381">
        <v>0.64962620000000004</v>
      </c>
      <c r="N1381">
        <v>1.1829609999999999</v>
      </c>
      <c r="O1381">
        <v>4789</v>
      </c>
      <c r="P1381" t="s">
        <v>59</v>
      </c>
      <c r="Q1381" t="s">
        <v>60</v>
      </c>
    </row>
    <row r="1382" spans="1:17" x14ac:dyDescent="0.25">
      <c r="A1382" t="s">
        <v>43</v>
      </c>
      <c r="B1382" t="s">
        <v>38</v>
      </c>
      <c r="C1382" t="s">
        <v>50</v>
      </c>
      <c r="D1382" t="s">
        <v>26</v>
      </c>
      <c r="E1382">
        <v>17</v>
      </c>
      <c r="F1382" t="str">
        <f t="shared" si="21"/>
        <v>Aggregate1-in-10July Monthly System Peak DayAll17</v>
      </c>
      <c r="G1382">
        <v>36.563160000000003</v>
      </c>
      <c r="H1382">
        <v>39.736040000000003</v>
      </c>
      <c r="I1382">
        <v>79.547300000000007</v>
      </c>
      <c r="J1382">
        <v>-7.0477290000000004</v>
      </c>
      <c r="K1382">
        <v>-1.009312</v>
      </c>
      <c r="L1382">
        <v>3.1728779999999999</v>
      </c>
      <c r="M1382">
        <v>7.355067</v>
      </c>
      <c r="N1382">
        <v>13.39348</v>
      </c>
      <c r="O1382">
        <v>4789</v>
      </c>
      <c r="P1382" t="s">
        <v>59</v>
      </c>
      <c r="Q1382" t="s">
        <v>60</v>
      </c>
    </row>
    <row r="1383" spans="1:17" x14ac:dyDescent="0.25">
      <c r="A1383" t="s">
        <v>30</v>
      </c>
      <c r="B1383" t="s">
        <v>38</v>
      </c>
      <c r="C1383" t="s">
        <v>51</v>
      </c>
      <c r="D1383" t="s">
        <v>48</v>
      </c>
      <c r="E1383">
        <v>17</v>
      </c>
      <c r="F1383" t="str">
        <f t="shared" si="21"/>
        <v>Average Per Ton1-in-10June Monthly System Peak Day30% Cycling17</v>
      </c>
      <c r="G1383">
        <v>0.81591049999999998</v>
      </c>
      <c r="H1383">
        <v>0.8731932</v>
      </c>
      <c r="I1383">
        <v>83.868799999999993</v>
      </c>
      <c r="J1383">
        <v>-0.1165037</v>
      </c>
      <c r="K1383">
        <v>-1.38292E-2</v>
      </c>
      <c r="L1383">
        <v>5.7282800000000002E-2</v>
      </c>
      <c r="M1383">
        <v>0.1283948</v>
      </c>
      <c r="N1383">
        <v>0.2310692</v>
      </c>
      <c r="O1383">
        <v>1337</v>
      </c>
      <c r="P1383" t="s">
        <v>59</v>
      </c>
      <c r="Q1383" t="s">
        <v>60</v>
      </c>
    </row>
    <row r="1384" spans="1:17" x14ac:dyDescent="0.25">
      <c r="A1384" t="s">
        <v>28</v>
      </c>
      <c r="B1384" t="s">
        <v>38</v>
      </c>
      <c r="C1384" t="s">
        <v>51</v>
      </c>
      <c r="D1384" t="s">
        <v>48</v>
      </c>
      <c r="E1384">
        <v>17</v>
      </c>
      <c r="F1384" t="str">
        <f t="shared" si="21"/>
        <v>Average Per Premise1-in-10June Monthly System Peak Day30% Cycling17</v>
      </c>
      <c r="G1384">
        <v>8.6564630000000005</v>
      </c>
      <c r="H1384">
        <v>9.264208</v>
      </c>
      <c r="I1384">
        <v>83.868799999999993</v>
      </c>
      <c r="J1384">
        <v>-1.236054</v>
      </c>
      <c r="K1384">
        <v>-0.1467223</v>
      </c>
      <c r="L1384">
        <v>0.6077458</v>
      </c>
      <c r="M1384">
        <v>1.362214</v>
      </c>
      <c r="N1384">
        <v>2.451546</v>
      </c>
      <c r="O1384">
        <v>1337</v>
      </c>
      <c r="P1384" t="s">
        <v>59</v>
      </c>
      <c r="Q1384" t="s">
        <v>60</v>
      </c>
    </row>
    <row r="1385" spans="1:17" x14ac:dyDescent="0.25">
      <c r="A1385" t="s">
        <v>29</v>
      </c>
      <c r="B1385" t="s">
        <v>38</v>
      </c>
      <c r="C1385" t="s">
        <v>51</v>
      </c>
      <c r="D1385" t="s">
        <v>48</v>
      </c>
      <c r="E1385">
        <v>17</v>
      </c>
      <c r="F1385" t="str">
        <f t="shared" si="21"/>
        <v>Average Per Device1-in-10June Monthly System Peak Day30% Cycling17</v>
      </c>
      <c r="G1385">
        <v>3.1700050000000002</v>
      </c>
      <c r="H1385">
        <v>3.3925619999999999</v>
      </c>
      <c r="I1385">
        <v>83.868799999999993</v>
      </c>
      <c r="J1385">
        <v>-0.4526444</v>
      </c>
      <c r="K1385">
        <v>-5.3729800000000001E-2</v>
      </c>
      <c r="L1385">
        <v>0.22255710000000001</v>
      </c>
      <c r="M1385">
        <v>0.49884410000000001</v>
      </c>
      <c r="N1385">
        <v>0.89775870000000002</v>
      </c>
      <c r="O1385">
        <v>1337</v>
      </c>
      <c r="P1385" t="s">
        <v>59</v>
      </c>
      <c r="Q1385" t="s">
        <v>60</v>
      </c>
    </row>
    <row r="1386" spans="1:17" x14ac:dyDescent="0.25">
      <c r="A1386" t="s">
        <v>43</v>
      </c>
      <c r="B1386" t="s">
        <v>38</v>
      </c>
      <c r="C1386" t="s">
        <v>51</v>
      </c>
      <c r="D1386" t="s">
        <v>48</v>
      </c>
      <c r="E1386">
        <v>17</v>
      </c>
      <c r="F1386" t="str">
        <f t="shared" si="21"/>
        <v>Aggregate1-in-10June Monthly System Peak Day30% Cycling17</v>
      </c>
      <c r="G1386">
        <v>11.573689999999999</v>
      </c>
      <c r="H1386">
        <v>12.38625</v>
      </c>
      <c r="I1386">
        <v>83.868799999999993</v>
      </c>
      <c r="J1386">
        <v>-1.6526050000000001</v>
      </c>
      <c r="K1386">
        <v>-0.1961677</v>
      </c>
      <c r="L1386">
        <v>0.81255619999999995</v>
      </c>
      <c r="M1386">
        <v>1.82128</v>
      </c>
      <c r="N1386">
        <v>3.277717</v>
      </c>
      <c r="O1386">
        <v>1337</v>
      </c>
      <c r="P1386" t="s">
        <v>59</v>
      </c>
      <c r="Q1386" t="s">
        <v>60</v>
      </c>
    </row>
    <row r="1387" spans="1:17" x14ac:dyDescent="0.25">
      <c r="A1387" t="s">
        <v>30</v>
      </c>
      <c r="B1387" t="s">
        <v>38</v>
      </c>
      <c r="C1387" t="s">
        <v>51</v>
      </c>
      <c r="D1387" t="s">
        <v>31</v>
      </c>
      <c r="E1387">
        <v>17</v>
      </c>
      <c r="F1387" t="str">
        <f t="shared" si="21"/>
        <v>Average Per Ton1-in-10June Monthly System Peak Day50% Cycling17</v>
      </c>
      <c r="G1387">
        <v>0.82631379999999999</v>
      </c>
      <c r="H1387">
        <v>0.89990170000000003</v>
      </c>
      <c r="I1387">
        <v>83.086100000000002</v>
      </c>
      <c r="J1387">
        <v>-0.18620120000000001</v>
      </c>
      <c r="K1387">
        <v>-3.2715800000000003E-2</v>
      </c>
      <c r="L1387">
        <v>7.3587799999999995E-2</v>
      </c>
      <c r="M1387">
        <v>0.17989140000000001</v>
      </c>
      <c r="N1387">
        <v>0.33337689999999998</v>
      </c>
      <c r="O1387">
        <v>3452</v>
      </c>
      <c r="P1387" t="s">
        <v>59</v>
      </c>
      <c r="Q1387" t="s">
        <v>60</v>
      </c>
    </row>
    <row r="1388" spans="1:17" x14ac:dyDescent="0.25">
      <c r="A1388" t="s">
        <v>28</v>
      </c>
      <c r="B1388" t="s">
        <v>38</v>
      </c>
      <c r="C1388" t="s">
        <v>51</v>
      </c>
      <c r="D1388" t="s">
        <v>31</v>
      </c>
      <c r="E1388">
        <v>17</v>
      </c>
      <c r="F1388" t="str">
        <f t="shared" si="21"/>
        <v>Average Per Premise1-in-10June Monthly System Peak Day50% Cycling17</v>
      </c>
      <c r="G1388">
        <v>7.1217389999999998</v>
      </c>
      <c r="H1388">
        <v>7.7559690000000003</v>
      </c>
      <c r="I1388">
        <v>83.086100000000002</v>
      </c>
      <c r="J1388">
        <v>-1.6048100000000001</v>
      </c>
      <c r="K1388">
        <v>-0.28196690000000002</v>
      </c>
      <c r="L1388">
        <v>0.63423030000000002</v>
      </c>
      <c r="M1388">
        <v>1.550427</v>
      </c>
      <c r="N1388">
        <v>2.8732709999999999</v>
      </c>
      <c r="O1388">
        <v>3452</v>
      </c>
      <c r="P1388" t="s">
        <v>59</v>
      </c>
      <c r="Q1388" t="s">
        <v>60</v>
      </c>
    </row>
    <row r="1389" spans="1:17" x14ac:dyDescent="0.25">
      <c r="A1389" t="s">
        <v>29</v>
      </c>
      <c r="B1389" t="s">
        <v>38</v>
      </c>
      <c r="C1389" t="s">
        <v>51</v>
      </c>
      <c r="D1389" t="s">
        <v>31</v>
      </c>
      <c r="E1389">
        <v>17</v>
      </c>
      <c r="F1389" t="str">
        <f t="shared" si="21"/>
        <v>Average Per Device1-in-10June Monthly System Peak Day50% Cycling17</v>
      </c>
      <c r="G1389">
        <v>3.2048290000000001</v>
      </c>
      <c r="H1389">
        <v>3.490237</v>
      </c>
      <c r="I1389">
        <v>83.086100000000002</v>
      </c>
      <c r="J1389">
        <v>-0.72217489999999995</v>
      </c>
      <c r="K1389">
        <v>-0.1268869</v>
      </c>
      <c r="L1389">
        <v>0.28540769999999999</v>
      </c>
      <c r="M1389">
        <v>0.69770239999999994</v>
      </c>
      <c r="N1389">
        <v>1.2929900000000001</v>
      </c>
      <c r="O1389">
        <v>3452</v>
      </c>
      <c r="P1389" t="s">
        <v>59</v>
      </c>
      <c r="Q1389" t="s">
        <v>60</v>
      </c>
    </row>
    <row r="1390" spans="1:17" x14ac:dyDescent="0.25">
      <c r="A1390" t="s">
        <v>43</v>
      </c>
      <c r="B1390" t="s">
        <v>38</v>
      </c>
      <c r="C1390" t="s">
        <v>51</v>
      </c>
      <c r="D1390" t="s">
        <v>31</v>
      </c>
      <c r="E1390">
        <v>17</v>
      </c>
      <c r="F1390" t="str">
        <f t="shared" si="21"/>
        <v>Aggregate1-in-10June Monthly System Peak Day50% Cycling17</v>
      </c>
      <c r="G1390">
        <v>24.584240000000001</v>
      </c>
      <c r="H1390">
        <v>26.773610000000001</v>
      </c>
      <c r="I1390">
        <v>83.086100000000002</v>
      </c>
      <c r="J1390">
        <v>-5.5398040000000002</v>
      </c>
      <c r="K1390">
        <v>-0.97334969999999998</v>
      </c>
      <c r="L1390">
        <v>2.1893630000000002</v>
      </c>
      <c r="M1390">
        <v>5.3520760000000003</v>
      </c>
      <c r="N1390">
        <v>9.9185300000000005</v>
      </c>
      <c r="O1390">
        <v>3452</v>
      </c>
      <c r="P1390" t="s">
        <v>59</v>
      </c>
      <c r="Q1390" t="s">
        <v>60</v>
      </c>
    </row>
    <row r="1391" spans="1:17" x14ac:dyDescent="0.25">
      <c r="A1391" t="s">
        <v>30</v>
      </c>
      <c r="B1391" t="s">
        <v>38</v>
      </c>
      <c r="C1391" t="s">
        <v>51</v>
      </c>
      <c r="D1391" t="s">
        <v>26</v>
      </c>
      <c r="E1391">
        <v>17</v>
      </c>
      <c r="F1391" t="str">
        <f t="shared" si="21"/>
        <v>Average Per Ton1-in-10June Monthly System Peak DayAll17</v>
      </c>
      <c r="G1391">
        <v>0.82340919999999995</v>
      </c>
      <c r="H1391">
        <v>0.89244460000000003</v>
      </c>
      <c r="I1391">
        <v>83.304599999999994</v>
      </c>
      <c r="J1391">
        <v>-0.16674169999999999</v>
      </c>
      <c r="K1391">
        <v>-2.7442600000000001E-2</v>
      </c>
      <c r="L1391">
        <v>6.9035399999999997E-2</v>
      </c>
      <c r="M1391">
        <v>0.16551360000000001</v>
      </c>
      <c r="N1391">
        <v>0.30481259999999999</v>
      </c>
      <c r="O1391">
        <v>4789</v>
      </c>
      <c r="P1391" t="s">
        <v>59</v>
      </c>
      <c r="Q1391" t="s">
        <v>60</v>
      </c>
    </row>
    <row r="1392" spans="1:17" x14ac:dyDescent="0.25">
      <c r="A1392" t="s">
        <v>28</v>
      </c>
      <c r="B1392" t="s">
        <v>38</v>
      </c>
      <c r="C1392" t="s">
        <v>51</v>
      </c>
      <c r="D1392" t="s">
        <v>26</v>
      </c>
      <c r="E1392">
        <v>17</v>
      </c>
      <c r="F1392" t="str">
        <f t="shared" si="21"/>
        <v>Average Per Premise1-in-10June Monthly System Peak DayAll17</v>
      </c>
      <c r="G1392">
        <v>7.5543709999999997</v>
      </c>
      <c r="H1392">
        <v>8.1877370000000003</v>
      </c>
      <c r="I1392">
        <v>83.304599999999994</v>
      </c>
      <c r="J1392">
        <v>-1.5297719999999999</v>
      </c>
      <c r="K1392">
        <v>-0.25177270000000002</v>
      </c>
      <c r="L1392">
        <v>0.63336599999999998</v>
      </c>
      <c r="M1392">
        <v>1.518505</v>
      </c>
      <c r="N1392">
        <v>2.7965040000000001</v>
      </c>
      <c r="O1392">
        <v>4789</v>
      </c>
      <c r="P1392" t="s">
        <v>59</v>
      </c>
      <c r="Q1392" t="s">
        <v>60</v>
      </c>
    </row>
    <row r="1393" spans="1:17" x14ac:dyDescent="0.25">
      <c r="A1393" t="s">
        <v>29</v>
      </c>
      <c r="B1393" t="s">
        <v>38</v>
      </c>
      <c r="C1393" t="s">
        <v>51</v>
      </c>
      <c r="D1393" t="s">
        <v>26</v>
      </c>
      <c r="E1393">
        <v>17</v>
      </c>
      <c r="F1393" t="str">
        <f t="shared" si="21"/>
        <v>Average Per Device1-in-10June Monthly System Peak DayAll17</v>
      </c>
      <c r="G1393">
        <v>3.1953619999999998</v>
      </c>
      <c r="H1393">
        <v>3.4632640000000001</v>
      </c>
      <c r="I1393">
        <v>83.304599999999994</v>
      </c>
      <c r="J1393">
        <v>-0.64706580000000002</v>
      </c>
      <c r="K1393">
        <v>-0.1064953</v>
      </c>
      <c r="L1393">
        <v>0.26790229999999998</v>
      </c>
      <c r="M1393">
        <v>0.64229990000000003</v>
      </c>
      <c r="N1393">
        <v>1.1828700000000001</v>
      </c>
      <c r="O1393">
        <v>4789</v>
      </c>
      <c r="P1393" t="s">
        <v>59</v>
      </c>
      <c r="Q1393" t="s">
        <v>60</v>
      </c>
    </row>
    <row r="1394" spans="1:17" x14ac:dyDescent="0.25">
      <c r="A1394" t="s">
        <v>43</v>
      </c>
      <c r="B1394" t="s">
        <v>38</v>
      </c>
      <c r="C1394" t="s">
        <v>51</v>
      </c>
      <c r="D1394" t="s">
        <v>26</v>
      </c>
      <c r="E1394">
        <v>17</v>
      </c>
      <c r="F1394" t="str">
        <f t="shared" si="21"/>
        <v>Aggregate1-in-10June Monthly System Peak DayAll17</v>
      </c>
      <c r="G1394">
        <v>36.177880000000002</v>
      </c>
      <c r="H1394">
        <v>39.211069999999999</v>
      </c>
      <c r="I1394">
        <v>83.304599999999994</v>
      </c>
      <c r="J1394">
        <v>-7.326079</v>
      </c>
      <c r="K1394">
        <v>-1.2057389999999999</v>
      </c>
      <c r="L1394">
        <v>3.0331899999999998</v>
      </c>
      <c r="M1394">
        <v>7.2721200000000001</v>
      </c>
      <c r="N1394">
        <v>13.39246</v>
      </c>
      <c r="O1394">
        <v>4789</v>
      </c>
      <c r="P1394" t="s">
        <v>59</v>
      </c>
      <c r="Q1394" t="s">
        <v>60</v>
      </c>
    </row>
    <row r="1395" spans="1:17" x14ac:dyDescent="0.25">
      <c r="A1395" t="s">
        <v>30</v>
      </c>
      <c r="B1395" t="s">
        <v>38</v>
      </c>
      <c r="C1395" t="s">
        <v>52</v>
      </c>
      <c r="D1395" t="s">
        <v>48</v>
      </c>
      <c r="E1395">
        <v>17</v>
      </c>
      <c r="F1395" t="str">
        <f t="shared" si="21"/>
        <v>Average Per Ton1-in-10May Monthly System Peak Day30% Cycling17</v>
      </c>
      <c r="G1395">
        <v>0.81647309999999995</v>
      </c>
      <c r="H1395">
        <v>0.87379039999999997</v>
      </c>
      <c r="I1395">
        <v>81.499799999999993</v>
      </c>
      <c r="J1395">
        <v>-0.11638279999999999</v>
      </c>
      <c r="K1395">
        <v>-1.37594E-2</v>
      </c>
      <c r="L1395">
        <v>5.7317300000000002E-2</v>
      </c>
      <c r="M1395">
        <v>0.12839400000000001</v>
      </c>
      <c r="N1395">
        <v>0.23101749999999999</v>
      </c>
      <c r="O1395">
        <v>1337</v>
      </c>
      <c r="P1395" t="s">
        <v>59</v>
      </c>
      <c r="Q1395" t="s">
        <v>60</v>
      </c>
    </row>
    <row r="1396" spans="1:17" x14ac:dyDescent="0.25">
      <c r="A1396" t="s">
        <v>28</v>
      </c>
      <c r="B1396" t="s">
        <v>38</v>
      </c>
      <c r="C1396" t="s">
        <v>52</v>
      </c>
      <c r="D1396" t="s">
        <v>48</v>
      </c>
      <c r="E1396">
        <v>17</v>
      </c>
      <c r="F1396" t="str">
        <f t="shared" si="21"/>
        <v>Average Per Premise1-in-10May Monthly System Peak Day30% Cycling17</v>
      </c>
      <c r="G1396">
        <v>8.6624320000000008</v>
      </c>
      <c r="H1396">
        <v>9.2705439999999992</v>
      </c>
      <c r="I1396">
        <v>81.499799999999993</v>
      </c>
      <c r="J1396">
        <v>-1.234772</v>
      </c>
      <c r="K1396">
        <v>-0.1459811</v>
      </c>
      <c r="L1396">
        <v>0.60811230000000005</v>
      </c>
      <c r="M1396">
        <v>1.362206</v>
      </c>
      <c r="N1396">
        <v>2.4509970000000001</v>
      </c>
      <c r="O1396">
        <v>1337</v>
      </c>
      <c r="P1396" t="s">
        <v>59</v>
      </c>
      <c r="Q1396" t="s">
        <v>60</v>
      </c>
    </row>
    <row r="1397" spans="1:17" x14ac:dyDescent="0.25">
      <c r="A1397" t="s">
        <v>29</v>
      </c>
      <c r="B1397" t="s">
        <v>38</v>
      </c>
      <c r="C1397" t="s">
        <v>52</v>
      </c>
      <c r="D1397" t="s">
        <v>48</v>
      </c>
      <c r="E1397">
        <v>17</v>
      </c>
      <c r="F1397" t="str">
        <f t="shared" si="21"/>
        <v>Average Per Device1-in-10May Monthly System Peak Day30% Cycling17</v>
      </c>
      <c r="G1397">
        <v>3.1721910000000002</v>
      </c>
      <c r="H1397">
        <v>3.3948830000000001</v>
      </c>
      <c r="I1397">
        <v>81.499799999999993</v>
      </c>
      <c r="J1397">
        <v>-0.45217489999999999</v>
      </c>
      <c r="K1397">
        <v>-5.3458400000000003E-2</v>
      </c>
      <c r="L1397">
        <v>0.22269130000000001</v>
      </c>
      <c r="M1397">
        <v>0.49884109999999998</v>
      </c>
      <c r="N1397">
        <v>0.89755759999999996</v>
      </c>
      <c r="O1397">
        <v>1337</v>
      </c>
      <c r="P1397" t="s">
        <v>59</v>
      </c>
      <c r="Q1397" t="s">
        <v>60</v>
      </c>
    </row>
    <row r="1398" spans="1:17" x14ac:dyDescent="0.25">
      <c r="A1398" t="s">
        <v>43</v>
      </c>
      <c r="B1398" t="s">
        <v>38</v>
      </c>
      <c r="C1398" t="s">
        <v>52</v>
      </c>
      <c r="D1398" t="s">
        <v>48</v>
      </c>
      <c r="E1398">
        <v>17</v>
      </c>
      <c r="F1398" t="str">
        <f t="shared" si="21"/>
        <v>Aggregate1-in-10May Monthly System Peak Day30% Cycling17</v>
      </c>
      <c r="G1398">
        <v>11.581670000000001</v>
      </c>
      <c r="H1398">
        <v>12.39472</v>
      </c>
      <c r="I1398">
        <v>81.499799999999993</v>
      </c>
      <c r="J1398">
        <v>-1.6508910000000001</v>
      </c>
      <c r="K1398">
        <v>-0.19517680000000001</v>
      </c>
      <c r="L1398">
        <v>0.81304609999999999</v>
      </c>
      <c r="M1398">
        <v>1.821269</v>
      </c>
      <c r="N1398">
        <v>3.276983</v>
      </c>
      <c r="O1398">
        <v>1337</v>
      </c>
      <c r="P1398" t="s">
        <v>59</v>
      </c>
      <c r="Q1398" t="s">
        <v>60</v>
      </c>
    </row>
    <row r="1399" spans="1:17" x14ac:dyDescent="0.25">
      <c r="A1399" t="s">
        <v>30</v>
      </c>
      <c r="B1399" t="s">
        <v>38</v>
      </c>
      <c r="C1399" t="s">
        <v>52</v>
      </c>
      <c r="D1399" t="s">
        <v>31</v>
      </c>
      <c r="E1399">
        <v>17</v>
      </c>
      <c r="F1399" t="str">
        <f t="shared" si="21"/>
        <v>Average Per Ton1-in-10May Monthly System Peak Day50% Cycling17</v>
      </c>
      <c r="G1399">
        <v>0.82590280000000005</v>
      </c>
      <c r="H1399">
        <v>0.89913189999999998</v>
      </c>
      <c r="I1399">
        <v>80.842299999999994</v>
      </c>
      <c r="J1399">
        <v>-0.1868821</v>
      </c>
      <c r="K1399">
        <v>-3.3206300000000001E-2</v>
      </c>
      <c r="L1399">
        <v>7.3229199999999994E-2</v>
      </c>
      <c r="M1399">
        <v>0.17966460000000001</v>
      </c>
      <c r="N1399">
        <v>0.33334039999999998</v>
      </c>
      <c r="O1399">
        <v>3452</v>
      </c>
      <c r="P1399" t="s">
        <v>59</v>
      </c>
      <c r="Q1399" t="s">
        <v>60</v>
      </c>
    </row>
    <row r="1400" spans="1:17" x14ac:dyDescent="0.25">
      <c r="A1400" t="s">
        <v>28</v>
      </c>
      <c r="B1400" t="s">
        <v>38</v>
      </c>
      <c r="C1400" t="s">
        <v>52</v>
      </c>
      <c r="D1400" t="s">
        <v>31</v>
      </c>
      <c r="E1400">
        <v>17</v>
      </c>
      <c r="F1400" t="str">
        <f t="shared" si="21"/>
        <v>Average Per Premise1-in-10May Monthly System Peak Day50% Cycling17</v>
      </c>
      <c r="G1400">
        <v>7.1181970000000003</v>
      </c>
      <c r="H1400">
        <v>7.7493350000000003</v>
      </c>
      <c r="I1400">
        <v>80.842299999999994</v>
      </c>
      <c r="J1400">
        <v>-1.6106780000000001</v>
      </c>
      <c r="K1400">
        <v>-0.28619430000000001</v>
      </c>
      <c r="L1400">
        <v>0.63113909999999995</v>
      </c>
      <c r="M1400">
        <v>1.5484720000000001</v>
      </c>
      <c r="N1400">
        <v>2.8729559999999998</v>
      </c>
      <c r="O1400">
        <v>3452</v>
      </c>
      <c r="P1400" t="s">
        <v>59</v>
      </c>
      <c r="Q1400" t="s">
        <v>60</v>
      </c>
    </row>
    <row r="1401" spans="1:17" x14ac:dyDescent="0.25">
      <c r="A1401" t="s">
        <v>29</v>
      </c>
      <c r="B1401" t="s">
        <v>38</v>
      </c>
      <c r="C1401" t="s">
        <v>52</v>
      </c>
      <c r="D1401" t="s">
        <v>31</v>
      </c>
      <c r="E1401">
        <v>17</v>
      </c>
      <c r="F1401" t="str">
        <f t="shared" si="21"/>
        <v>Average Per Device1-in-10May Monthly System Peak Day50% Cycling17</v>
      </c>
      <c r="G1401">
        <v>3.2032349999999998</v>
      </c>
      <c r="H1401">
        <v>3.4872510000000001</v>
      </c>
      <c r="I1401">
        <v>80.842299999999994</v>
      </c>
      <c r="J1401">
        <v>-0.7248156</v>
      </c>
      <c r="K1401">
        <v>-0.1287893</v>
      </c>
      <c r="L1401">
        <v>0.28401670000000001</v>
      </c>
      <c r="M1401">
        <v>0.69682259999999996</v>
      </c>
      <c r="N1401">
        <v>1.2928489999999999</v>
      </c>
      <c r="O1401">
        <v>3452</v>
      </c>
      <c r="P1401" t="s">
        <v>59</v>
      </c>
      <c r="Q1401" t="s">
        <v>60</v>
      </c>
    </row>
    <row r="1402" spans="1:17" x14ac:dyDescent="0.25">
      <c r="A1402" t="s">
        <v>43</v>
      </c>
      <c r="B1402" t="s">
        <v>38</v>
      </c>
      <c r="C1402" t="s">
        <v>52</v>
      </c>
      <c r="D1402" t="s">
        <v>31</v>
      </c>
      <c r="E1402">
        <v>17</v>
      </c>
      <c r="F1402" t="str">
        <f t="shared" si="21"/>
        <v>Aggregate1-in-10May Monthly System Peak Day50% Cycling17</v>
      </c>
      <c r="G1402">
        <v>24.572009999999999</v>
      </c>
      <c r="H1402">
        <v>26.750710000000002</v>
      </c>
      <c r="I1402">
        <v>80.842299999999994</v>
      </c>
      <c r="J1402">
        <v>-5.56006</v>
      </c>
      <c r="K1402">
        <v>-0.98794280000000001</v>
      </c>
      <c r="L1402">
        <v>2.1786919999999999</v>
      </c>
      <c r="M1402">
        <v>5.3453270000000002</v>
      </c>
      <c r="N1402">
        <v>9.9174450000000007</v>
      </c>
      <c r="O1402">
        <v>3452</v>
      </c>
      <c r="P1402" t="s">
        <v>59</v>
      </c>
      <c r="Q1402" t="s">
        <v>60</v>
      </c>
    </row>
    <row r="1403" spans="1:17" x14ac:dyDescent="0.25">
      <c r="A1403" t="s">
        <v>30</v>
      </c>
      <c r="B1403" t="s">
        <v>38</v>
      </c>
      <c r="C1403" t="s">
        <v>52</v>
      </c>
      <c r="D1403" t="s">
        <v>26</v>
      </c>
      <c r="E1403">
        <v>17</v>
      </c>
      <c r="F1403" t="str">
        <f t="shared" si="21"/>
        <v>Average Per Ton1-in-10May Monthly System Peak DayAll17</v>
      </c>
      <c r="G1403">
        <v>0.82326999999999995</v>
      </c>
      <c r="H1403">
        <v>0.89205659999999998</v>
      </c>
      <c r="I1403">
        <v>81.025899999999993</v>
      </c>
      <c r="J1403">
        <v>-0.16719870000000001</v>
      </c>
      <c r="K1403">
        <v>-2.7776700000000001E-2</v>
      </c>
      <c r="L1403">
        <v>6.8786600000000003E-2</v>
      </c>
      <c r="M1403">
        <v>0.16534979999999999</v>
      </c>
      <c r="N1403">
        <v>0.30477189999999998</v>
      </c>
      <c r="O1403">
        <v>4789</v>
      </c>
      <c r="P1403" t="s">
        <v>59</v>
      </c>
      <c r="Q1403" t="s">
        <v>60</v>
      </c>
    </row>
    <row r="1404" spans="1:17" x14ac:dyDescent="0.25">
      <c r="A1404" t="s">
        <v>28</v>
      </c>
      <c r="B1404" t="s">
        <v>38</v>
      </c>
      <c r="C1404" t="s">
        <v>52</v>
      </c>
      <c r="D1404" t="s">
        <v>26</v>
      </c>
      <c r="E1404">
        <v>17</v>
      </c>
      <c r="F1404" t="str">
        <f t="shared" si="21"/>
        <v>Average Per Premise1-in-10May Monthly System Peak DayAll17</v>
      </c>
      <c r="G1404">
        <v>7.5530939999999998</v>
      </c>
      <c r="H1404">
        <v>8.184177</v>
      </c>
      <c r="I1404">
        <v>81.025899999999993</v>
      </c>
      <c r="J1404">
        <v>-1.533965</v>
      </c>
      <c r="K1404">
        <v>-0.25483739999999999</v>
      </c>
      <c r="L1404">
        <v>0.6310827</v>
      </c>
      <c r="M1404">
        <v>1.5170030000000001</v>
      </c>
      <c r="N1404">
        <v>2.7961309999999999</v>
      </c>
      <c r="O1404">
        <v>4789</v>
      </c>
      <c r="P1404" t="s">
        <v>59</v>
      </c>
      <c r="Q1404" t="s">
        <v>60</v>
      </c>
    </row>
    <row r="1405" spans="1:17" x14ac:dyDescent="0.25">
      <c r="A1405" t="s">
        <v>29</v>
      </c>
      <c r="B1405" t="s">
        <v>38</v>
      </c>
      <c r="C1405" t="s">
        <v>52</v>
      </c>
      <c r="D1405" t="s">
        <v>26</v>
      </c>
      <c r="E1405">
        <v>17</v>
      </c>
      <c r="F1405" t="str">
        <f t="shared" si="21"/>
        <v>Average Per Device1-in-10May Monthly System Peak DayAll17</v>
      </c>
      <c r="G1405">
        <v>3.1948210000000001</v>
      </c>
      <c r="H1405">
        <v>3.4617580000000001</v>
      </c>
      <c r="I1405">
        <v>81.025899999999993</v>
      </c>
      <c r="J1405">
        <v>-0.64883939999999996</v>
      </c>
      <c r="K1405">
        <v>-0.1077916</v>
      </c>
      <c r="L1405">
        <v>0.26693650000000002</v>
      </c>
      <c r="M1405">
        <v>0.64166449999999997</v>
      </c>
      <c r="N1405">
        <v>1.182712</v>
      </c>
      <c r="O1405">
        <v>4789</v>
      </c>
      <c r="P1405" t="s">
        <v>59</v>
      </c>
      <c r="Q1405" t="s">
        <v>60</v>
      </c>
    </row>
    <row r="1406" spans="1:17" x14ac:dyDescent="0.25">
      <c r="A1406" t="s">
        <v>43</v>
      </c>
      <c r="B1406" t="s">
        <v>38</v>
      </c>
      <c r="C1406" t="s">
        <v>52</v>
      </c>
      <c r="D1406" t="s">
        <v>26</v>
      </c>
      <c r="E1406">
        <v>17</v>
      </c>
      <c r="F1406" t="str">
        <f t="shared" si="21"/>
        <v>Aggregate1-in-10May Monthly System Peak DayAll17</v>
      </c>
      <c r="G1406">
        <v>36.171770000000002</v>
      </c>
      <c r="H1406">
        <v>39.194020000000002</v>
      </c>
      <c r="I1406">
        <v>81.025899999999993</v>
      </c>
      <c r="J1406">
        <v>-7.3461600000000002</v>
      </c>
      <c r="K1406">
        <v>-1.2204159999999999</v>
      </c>
      <c r="L1406">
        <v>3.0222549999999999</v>
      </c>
      <c r="M1406">
        <v>7.264926</v>
      </c>
      <c r="N1406">
        <v>13.39067</v>
      </c>
      <c r="O1406">
        <v>4789</v>
      </c>
      <c r="P1406" t="s">
        <v>59</v>
      </c>
      <c r="Q1406" t="s">
        <v>60</v>
      </c>
    </row>
    <row r="1407" spans="1:17" x14ac:dyDescent="0.25">
      <c r="A1407" t="s">
        <v>30</v>
      </c>
      <c r="B1407" t="s">
        <v>38</v>
      </c>
      <c r="C1407" t="s">
        <v>53</v>
      </c>
      <c r="D1407" t="s">
        <v>48</v>
      </c>
      <c r="E1407">
        <v>17</v>
      </c>
      <c r="F1407" t="str">
        <f t="shared" si="21"/>
        <v>Average Per Ton1-in-10October Monthly System Peak Day30% Cycling17</v>
      </c>
      <c r="G1407">
        <v>0.86352459999999998</v>
      </c>
      <c r="H1407">
        <v>0.92373000000000005</v>
      </c>
      <c r="I1407">
        <v>82.912199999999999</v>
      </c>
      <c r="J1407">
        <v>-0.1072153</v>
      </c>
      <c r="K1407">
        <v>-8.3017999999999998E-3</v>
      </c>
      <c r="L1407">
        <v>6.0205399999999999E-2</v>
      </c>
      <c r="M1407">
        <v>0.12871260000000001</v>
      </c>
      <c r="N1407">
        <v>0.2276261</v>
      </c>
      <c r="O1407">
        <v>1337</v>
      </c>
      <c r="P1407" t="s">
        <v>59</v>
      </c>
      <c r="Q1407" t="s">
        <v>60</v>
      </c>
    </row>
    <row r="1408" spans="1:17" x14ac:dyDescent="0.25">
      <c r="A1408" t="s">
        <v>28</v>
      </c>
      <c r="B1408" t="s">
        <v>38</v>
      </c>
      <c r="C1408" t="s">
        <v>53</v>
      </c>
      <c r="D1408" t="s">
        <v>48</v>
      </c>
      <c r="E1408">
        <v>17</v>
      </c>
      <c r="F1408" t="str">
        <f t="shared" si="21"/>
        <v>Average Per Premise1-in-10October Monthly System Peak Day30% Cycling17</v>
      </c>
      <c r="G1408">
        <v>9.1616280000000003</v>
      </c>
      <c r="H1408">
        <v>9.8003820000000008</v>
      </c>
      <c r="I1408">
        <v>82.912199999999999</v>
      </c>
      <c r="J1408">
        <v>-1.137508</v>
      </c>
      <c r="K1408">
        <v>-8.8078100000000006E-2</v>
      </c>
      <c r="L1408">
        <v>0.63875400000000004</v>
      </c>
      <c r="M1408">
        <v>1.365586</v>
      </c>
      <c r="N1408">
        <v>2.4150160000000001</v>
      </c>
      <c r="O1408">
        <v>1337</v>
      </c>
      <c r="P1408" t="s">
        <v>59</v>
      </c>
      <c r="Q1408" t="s">
        <v>60</v>
      </c>
    </row>
    <row r="1409" spans="1:17" x14ac:dyDescent="0.25">
      <c r="A1409" t="s">
        <v>29</v>
      </c>
      <c r="B1409" t="s">
        <v>38</v>
      </c>
      <c r="C1409" t="s">
        <v>53</v>
      </c>
      <c r="D1409" t="s">
        <v>48</v>
      </c>
      <c r="E1409">
        <v>17</v>
      </c>
      <c r="F1409" t="str">
        <f t="shared" si="21"/>
        <v>Average Per Device1-in-10October Monthly System Peak Day30% Cycling17</v>
      </c>
      <c r="G1409">
        <v>3.3549980000000001</v>
      </c>
      <c r="H1409">
        <v>3.5889099999999998</v>
      </c>
      <c r="I1409">
        <v>82.912199999999999</v>
      </c>
      <c r="J1409">
        <v>-0.4165567</v>
      </c>
      <c r="K1409">
        <v>-3.22543E-2</v>
      </c>
      <c r="L1409">
        <v>0.23391239999999999</v>
      </c>
      <c r="M1409">
        <v>0.50007900000000005</v>
      </c>
      <c r="N1409">
        <v>0.88438139999999998</v>
      </c>
      <c r="O1409">
        <v>1337</v>
      </c>
      <c r="P1409" t="s">
        <v>59</v>
      </c>
      <c r="Q1409" t="s">
        <v>60</v>
      </c>
    </row>
    <row r="1410" spans="1:17" x14ac:dyDescent="0.25">
      <c r="A1410" t="s">
        <v>43</v>
      </c>
      <c r="B1410" t="s">
        <v>38</v>
      </c>
      <c r="C1410" t="s">
        <v>53</v>
      </c>
      <c r="D1410" t="s">
        <v>48</v>
      </c>
      <c r="E1410">
        <v>17</v>
      </c>
      <c r="F1410" t="str">
        <f t="shared" si="21"/>
        <v>Aggregate1-in-10October Monthly System Peak Day30% Cycling17</v>
      </c>
      <c r="G1410">
        <v>12.2491</v>
      </c>
      <c r="H1410">
        <v>13.103109999999999</v>
      </c>
      <c r="I1410">
        <v>82.912199999999999</v>
      </c>
      <c r="J1410">
        <v>-1.520848</v>
      </c>
      <c r="K1410">
        <v>-0.1177604</v>
      </c>
      <c r="L1410">
        <v>0.8540141</v>
      </c>
      <c r="M1410">
        <v>1.825788</v>
      </c>
      <c r="N1410">
        <v>3.2288770000000002</v>
      </c>
      <c r="O1410">
        <v>1337</v>
      </c>
      <c r="P1410" t="s">
        <v>59</v>
      </c>
      <c r="Q1410" t="s">
        <v>60</v>
      </c>
    </row>
    <row r="1411" spans="1:17" x14ac:dyDescent="0.25">
      <c r="A1411" t="s">
        <v>30</v>
      </c>
      <c r="B1411" t="s">
        <v>38</v>
      </c>
      <c r="C1411" t="s">
        <v>53</v>
      </c>
      <c r="D1411" t="s">
        <v>31</v>
      </c>
      <c r="E1411">
        <v>17</v>
      </c>
      <c r="F1411" t="str">
        <f t="shared" ref="F1411:F1474" si="22">CONCATENATE(A1411,B1411,C1411,D1411,E1411)</f>
        <v>Average Per Ton1-in-10October Monthly System Peak Day50% Cycling17</v>
      </c>
      <c r="G1411">
        <v>0.83798919999999999</v>
      </c>
      <c r="H1411">
        <v>0.92176400000000003</v>
      </c>
      <c r="I1411">
        <v>82.225899999999996</v>
      </c>
      <c r="J1411">
        <v>-0.1686406</v>
      </c>
      <c r="K1411">
        <v>-1.95116E-2</v>
      </c>
      <c r="L1411">
        <v>8.3774699999999994E-2</v>
      </c>
      <c r="M1411">
        <v>0.18706100000000001</v>
      </c>
      <c r="N1411">
        <v>0.33619009999999999</v>
      </c>
      <c r="O1411">
        <v>3452</v>
      </c>
      <c r="P1411" t="s">
        <v>59</v>
      </c>
      <c r="Q1411" t="s">
        <v>60</v>
      </c>
    </row>
    <row r="1412" spans="1:17" x14ac:dyDescent="0.25">
      <c r="A1412" t="s">
        <v>28</v>
      </c>
      <c r="B1412" t="s">
        <v>38</v>
      </c>
      <c r="C1412" t="s">
        <v>53</v>
      </c>
      <c r="D1412" t="s">
        <v>31</v>
      </c>
      <c r="E1412">
        <v>17</v>
      </c>
      <c r="F1412" t="str">
        <f t="shared" si="22"/>
        <v>Average Per Premise1-in-10October Monthly System Peak Day50% Cycling17</v>
      </c>
      <c r="G1412">
        <v>7.2223649999999999</v>
      </c>
      <c r="H1412">
        <v>7.944394</v>
      </c>
      <c r="I1412">
        <v>82.225899999999996</v>
      </c>
      <c r="J1412">
        <v>-1.45346</v>
      </c>
      <c r="K1412">
        <v>-0.16816420000000001</v>
      </c>
      <c r="L1412">
        <v>0.722028</v>
      </c>
      <c r="M1412">
        <v>1.61222</v>
      </c>
      <c r="N1412">
        <v>2.8975170000000001</v>
      </c>
      <c r="O1412">
        <v>3452</v>
      </c>
      <c r="P1412" t="s">
        <v>59</v>
      </c>
      <c r="Q1412" t="s">
        <v>60</v>
      </c>
    </row>
    <row r="1413" spans="1:17" x14ac:dyDescent="0.25">
      <c r="A1413" t="s">
        <v>29</v>
      </c>
      <c r="B1413" t="s">
        <v>38</v>
      </c>
      <c r="C1413" t="s">
        <v>53</v>
      </c>
      <c r="D1413" t="s">
        <v>31</v>
      </c>
      <c r="E1413">
        <v>17</v>
      </c>
      <c r="F1413" t="str">
        <f t="shared" si="22"/>
        <v>Average Per Device1-in-10October Monthly System Peak Day50% Cycling17</v>
      </c>
      <c r="G1413">
        <v>3.250111</v>
      </c>
      <c r="H1413">
        <v>3.5750289999999998</v>
      </c>
      <c r="I1413">
        <v>82.225899999999996</v>
      </c>
      <c r="J1413">
        <v>-0.65406660000000005</v>
      </c>
      <c r="K1413">
        <v>-7.5675000000000006E-2</v>
      </c>
      <c r="L1413">
        <v>0.32491730000000002</v>
      </c>
      <c r="M1413">
        <v>0.72550959999999998</v>
      </c>
      <c r="N1413">
        <v>1.303901</v>
      </c>
      <c r="O1413">
        <v>3452</v>
      </c>
      <c r="P1413" t="s">
        <v>59</v>
      </c>
      <c r="Q1413" t="s">
        <v>60</v>
      </c>
    </row>
    <row r="1414" spans="1:17" x14ac:dyDescent="0.25">
      <c r="A1414" t="s">
        <v>43</v>
      </c>
      <c r="B1414" t="s">
        <v>38</v>
      </c>
      <c r="C1414" t="s">
        <v>53</v>
      </c>
      <c r="D1414" t="s">
        <v>31</v>
      </c>
      <c r="E1414">
        <v>17</v>
      </c>
      <c r="F1414" t="str">
        <f t="shared" si="22"/>
        <v>Aggregate1-in-10October Monthly System Peak Day50% Cycling17</v>
      </c>
      <c r="G1414">
        <v>24.931609999999999</v>
      </c>
      <c r="H1414">
        <v>27.424050000000001</v>
      </c>
      <c r="I1414">
        <v>82.225899999999996</v>
      </c>
      <c r="J1414">
        <v>-5.0173449999999997</v>
      </c>
      <c r="K1414">
        <v>-0.58050299999999999</v>
      </c>
      <c r="L1414">
        <v>2.4924409999999999</v>
      </c>
      <c r="M1414">
        <v>5.5653839999999999</v>
      </c>
      <c r="N1414">
        <v>10.002230000000001</v>
      </c>
      <c r="O1414">
        <v>3452</v>
      </c>
      <c r="P1414" t="s">
        <v>59</v>
      </c>
      <c r="Q1414" t="s">
        <v>60</v>
      </c>
    </row>
    <row r="1415" spans="1:17" x14ac:dyDescent="0.25">
      <c r="A1415" t="s">
        <v>30</v>
      </c>
      <c r="B1415" t="s">
        <v>38</v>
      </c>
      <c r="C1415" t="s">
        <v>53</v>
      </c>
      <c r="D1415" t="s">
        <v>26</v>
      </c>
      <c r="E1415">
        <v>17</v>
      </c>
      <c r="F1415" t="str">
        <f t="shared" si="22"/>
        <v>Average Per Ton1-in-10October Monthly System Peak DayAll17</v>
      </c>
      <c r="G1415">
        <v>0.8451187</v>
      </c>
      <c r="H1415">
        <v>0.92231289999999999</v>
      </c>
      <c r="I1415">
        <v>82.417500000000004</v>
      </c>
      <c r="J1415">
        <v>-0.15149070000000001</v>
      </c>
      <c r="K1415">
        <v>-1.6381799999999998E-2</v>
      </c>
      <c r="L1415">
        <v>7.7194200000000004E-2</v>
      </c>
      <c r="M1415">
        <v>0.17077020000000001</v>
      </c>
      <c r="N1415">
        <v>0.30587900000000001</v>
      </c>
      <c r="O1415">
        <v>4789</v>
      </c>
      <c r="P1415" t="s">
        <v>59</v>
      </c>
      <c r="Q1415" t="s">
        <v>60</v>
      </c>
    </row>
    <row r="1416" spans="1:17" x14ac:dyDescent="0.25">
      <c r="A1416" t="s">
        <v>28</v>
      </c>
      <c r="B1416" t="s">
        <v>38</v>
      </c>
      <c r="C1416" t="s">
        <v>53</v>
      </c>
      <c r="D1416" t="s">
        <v>26</v>
      </c>
      <c r="E1416">
        <v>17</v>
      </c>
      <c r="F1416" t="str">
        <f t="shared" si="22"/>
        <v>Average Per Premise1-in-10October Monthly System Peak DayAll17</v>
      </c>
      <c r="G1416">
        <v>7.7535449999999999</v>
      </c>
      <c r="H1416">
        <v>8.4617640000000005</v>
      </c>
      <c r="I1416">
        <v>82.417500000000004</v>
      </c>
      <c r="J1416">
        <v>-1.3898520000000001</v>
      </c>
      <c r="K1416">
        <v>-0.15029490000000001</v>
      </c>
      <c r="L1416">
        <v>0.70821829999999997</v>
      </c>
      <c r="M1416">
        <v>1.566732</v>
      </c>
      <c r="N1416">
        <v>2.8062879999999999</v>
      </c>
      <c r="O1416">
        <v>4789</v>
      </c>
      <c r="P1416" t="s">
        <v>59</v>
      </c>
      <c r="Q1416" t="s">
        <v>60</v>
      </c>
    </row>
    <row r="1417" spans="1:17" x14ac:dyDescent="0.25">
      <c r="A1417" t="s">
        <v>29</v>
      </c>
      <c r="B1417" t="s">
        <v>38</v>
      </c>
      <c r="C1417" t="s">
        <v>53</v>
      </c>
      <c r="D1417" t="s">
        <v>26</v>
      </c>
      <c r="E1417">
        <v>17</v>
      </c>
      <c r="F1417" t="str">
        <f t="shared" si="22"/>
        <v>Average Per Device1-in-10October Monthly System Peak DayAll17</v>
      </c>
      <c r="G1417">
        <v>3.2796080000000001</v>
      </c>
      <c r="H1417">
        <v>3.5791719999999998</v>
      </c>
      <c r="I1417">
        <v>82.417500000000004</v>
      </c>
      <c r="J1417">
        <v>-0.58788200000000002</v>
      </c>
      <c r="K1417">
        <v>-6.3572000000000004E-2</v>
      </c>
      <c r="L1417">
        <v>0.29956349999999998</v>
      </c>
      <c r="M1417">
        <v>0.66269900000000004</v>
      </c>
      <c r="N1417">
        <v>1.187009</v>
      </c>
      <c r="O1417">
        <v>4789</v>
      </c>
      <c r="P1417" t="s">
        <v>59</v>
      </c>
      <c r="Q1417" t="s">
        <v>60</v>
      </c>
    </row>
    <row r="1418" spans="1:17" x14ac:dyDescent="0.25">
      <c r="A1418" t="s">
        <v>43</v>
      </c>
      <c r="B1418" t="s">
        <v>38</v>
      </c>
      <c r="C1418" t="s">
        <v>53</v>
      </c>
      <c r="D1418" t="s">
        <v>26</v>
      </c>
      <c r="E1418">
        <v>17</v>
      </c>
      <c r="F1418" t="str">
        <f t="shared" si="22"/>
        <v>Aggregate1-in-10October Monthly System Peak DayAll17</v>
      </c>
      <c r="G1418">
        <v>37.131729999999997</v>
      </c>
      <c r="H1418">
        <v>40.523389999999999</v>
      </c>
      <c r="I1418">
        <v>82.417500000000004</v>
      </c>
      <c r="J1418">
        <v>-6.6559999999999997</v>
      </c>
      <c r="K1418">
        <v>-0.71976240000000002</v>
      </c>
      <c r="L1418">
        <v>3.3916580000000001</v>
      </c>
      <c r="M1418">
        <v>7.5030780000000004</v>
      </c>
      <c r="N1418">
        <v>13.43932</v>
      </c>
      <c r="O1418">
        <v>4789</v>
      </c>
      <c r="P1418" t="s">
        <v>59</v>
      </c>
      <c r="Q1418" t="s">
        <v>60</v>
      </c>
    </row>
    <row r="1419" spans="1:17" x14ac:dyDescent="0.25">
      <c r="A1419" t="s">
        <v>30</v>
      </c>
      <c r="B1419" t="s">
        <v>38</v>
      </c>
      <c r="C1419" t="s">
        <v>54</v>
      </c>
      <c r="D1419" t="s">
        <v>48</v>
      </c>
      <c r="E1419">
        <v>17</v>
      </c>
      <c r="F1419" t="str">
        <f t="shared" si="22"/>
        <v>Average Per Ton1-in-10September Monthly System Peak Day30% Cycling17</v>
      </c>
      <c r="G1419">
        <v>1.0559339999999999</v>
      </c>
      <c r="H1419">
        <v>1.12795</v>
      </c>
      <c r="I1419">
        <v>90.952100000000002</v>
      </c>
      <c r="J1419">
        <v>-9.1678999999999997E-2</v>
      </c>
      <c r="K1419">
        <v>5.0333000000000001E-3</v>
      </c>
      <c r="L1419">
        <v>7.2015999999999997E-2</v>
      </c>
      <c r="M1419">
        <v>0.1389986</v>
      </c>
      <c r="N1419">
        <v>0.2357109</v>
      </c>
      <c r="O1419">
        <v>1337</v>
      </c>
      <c r="P1419" t="s">
        <v>59</v>
      </c>
      <c r="Q1419" t="s">
        <v>60</v>
      </c>
    </row>
    <row r="1420" spans="1:17" x14ac:dyDescent="0.25">
      <c r="A1420" t="s">
        <v>28</v>
      </c>
      <c r="B1420" t="s">
        <v>38</v>
      </c>
      <c r="C1420" t="s">
        <v>54</v>
      </c>
      <c r="D1420" t="s">
        <v>48</v>
      </c>
      <c r="E1420">
        <v>17</v>
      </c>
      <c r="F1420" t="str">
        <f t="shared" si="22"/>
        <v>Average Per Premise1-in-10September Monthly System Peak Day30% Cycling17</v>
      </c>
      <c r="G1420">
        <v>11.203010000000001</v>
      </c>
      <c r="H1420">
        <v>11.96707</v>
      </c>
      <c r="I1420">
        <v>90.952100000000002</v>
      </c>
      <c r="J1420">
        <v>-0.9726747</v>
      </c>
      <c r="K1420">
        <v>5.3401499999999998E-2</v>
      </c>
      <c r="L1420">
        <v>0.76405880000000004</v>
      </c>
      <c r="M1420">
        <v>1.4747159999999999</v>
      </c>
      <c r="N1420">
        <v>2.5007920000000001</v>
      </c>
      <c r="O1420">
        <v>1337</v>
      </c>
      <c r="P1420" t="s">
        <v>59</v>
      </c>
      <c r="Q1420" t="s">
        <v>60</v>
      </c>
    </row>
    <row r="1421" spans="1:17" x14ac:dyDescent="0.25">
      <c r="A1421" t="s">
        <v>29</v>
      </c>
      <c r="B1421" t="s">
        <v>38</v>
      </c>
      <c r="C1421" t="s">
        <v>54</v>
      </c>
      <c r="D1421" t="s">
        <v>48</v>
      </c>
      <c r="E1421">
        <v>17</v>
      </c>
      <c r="F1421" t="str">
        <f t="shared" si="22"/>
        <v>Average Per Device1-in-10September Monthly System Peak Day30% Cycling17</v>
      </c>
      <c r="G1421">
        <v>4.1025549999999997</v>
      </c>
      <c r="H1421">
        <v>4.3823549999999996</v>
      </c>
      <c r="I1421">
        <v>90.952100000000002</v>
      </c>
      <c r="J1421">
        <v>-0.35619450000000002</v>
      </c>
      <c r="K1421">
        <v>1.9555699999999999E-2</v>
      </c>
      <c r="L1421">
        <v>0.27979910000000002</v>
      </c>
      <c r="M1421">
        <v>0.54004260000000004</v>
      </c>
      <c r="N1421">
        <v>0.91579270000000002</v>
      </c>
      <c r="O1421">
        <v>1337</v>
      </c>
      <c r="P1421" t="s">
        <v>59</v>
      </c>
      <c r="Q1421" t="s">
        <v>60</v>
      </c>
    </row>
    <row r="1422" spans="1:17" x14ac:dyDescent="0.25">
      <c r="A1422" t="s">
        <v>43</v>
      </c>
      <c r="B1422" t="s">
        <v>38</v>
      </c>
      <c r="C1422" t="s">
        <v>54</v>
      </c>
      <c r="D1422" t="s">
        <v>48</v>
      </c>
      <c r="E1422">
        <v>17</v>
      </c>
      <c r="F1422" t="str">
        <f t="shared" si="22"/>
        <v>Aggregate1-in-10September Monthly System Peak Day30% Cycling17</v>
      </c>
      <c r="G1422">
        <v>14.978429999999999</v>
      </c>
      <c r="H1422">
        <v>15.999980000000001</v>
      </c>
      <c r="I1422">
        <v>90.952100000000002</v>
      </c>
      <c r="J1422">
        <v>-1.3004659999999999</v>
      </c>
      <c r="K1422">
        <v>7.13979E-2</v>
      </c>
      <c r="L1422">
        <v>1.021547</v>
      </c>
      <c r="M1422">
        <v>1.971695</v>
      </c>
      <c r="N1422">
        <v>3.3435589999999999</v>
      </c>
      <c r="O1422">
        <v>1337</v>
      </c>
      <c r="P1422" t="s">
        <v>59</v>
      </c>
      <c r="Q1422" t="s">
        <v>60</v>
      </c>
    </row>
    <row r="1423" spans="1:17" x14ac:dyDescent="0.25">
      <c r="A1423" t="s">
        <v>30</v>
      </c>
      <c r="B1423" t="s">
        <v>38</v>
      </c>
      <c r="C1423" t="s">
        <v>54</v>
      </c>
      <c r="D1423" t="s">
        <v>31</v>
      </c>
      <c r="E1423">
        <v>17</v>
      </c>
      <c r="F1423" t="str">
        <f t="shared" si="22"/>
        <v>Average Per Ton1-in-10September Monthly System Peak Day50% Cycling17</v>
      </c>
      <c r="G1423">
        <v>0.88027889999999998</v>
      </c>
      <c r="H1423">
        <v>1.0009520000000001</v>
      </c>
      <c r="I1423">
        <v>89.950199999999995</v>
      </c>
      <c r="J1423">
        <v>-0.136013</v>
      </c>
      <c r="K1423">
        <v>1.56391E-2</v>
      </c>
      <c r="L1423">
        <v>0.1206729</v>
      </c>
      <c r="M1423">
        <v>0.22570670000000001</v>
      </c>
      <c r="N1423">
        <v>0.37735879999999999</v>
      </c>
      <c r="O1423">
        <v>3452</v>
      </c>
      <c r="P1423" t="s">
        <v>59</v>
      </c>
      <c r="Q1423" t="s">
        <v>60</v>
      </c>
    </row>
    <row r="1424" spans="1:17" x14ac:dyDescent="0.25">
      <c r="A1424" t="s">
        <v>28</v>
      </c>
      <c r="B1424" t="s">
        <v>38</v>
      </c>
      <c r="C1424" t="s">
        <v>54</v>
      </c>
      <c r="D1424" t="s">
        <v>31</v>
      </c>
      <c r="E1424">
        <v>17</v>
      </c>
      <c r="F1424" t="str">
        <f t="shared" si="22"/>
        <v>Average Per Premise1-in-10September Monthly System Peak Day50% Cycling17</v>
      </c>
      <c r="G1424">
        <v>7.5868469999999997</v>
      </c>
      <c r="H1424">
        <v>8.6268890000000003</v>
      </c>
      <c r="I1424">
        <v>89.950199999999995</v>
      </c>
      <c r="J1424">
        <v>-1.1722539999999999</v>
      </c>
      <c r="K1424">
        <v>0.1347883</v>
      </c>
      <c r="L1424">
        <v>1.0400419999999999</v>
      </c>
      <c r="M1424">
        <v>1.945295</v>
      </c>
      <c r="N1424">
        <v>3.2523369999999998</v>
      </c>
      <c r="O1424">
        <v>3452</v>
      </c>
      <c r="P1424" t="s">
        <v>59</v>
      </c>
      <c r="Q1424" t="s">
        <v>60</v>
      </c>
    </row>
    <row r="1425" spans="1:17" x14ac:dyDescent="0.25">
      <c r="A1425" t="s">
        <v>29</v>
      </c>
      <c r="B1425" t="s">
        <v>38</v>
      </c>
      <c r="C1425" t="s">
        <v>54</v>
      </c>
      <c r="D1425" t="s">
        <v>31</v>
      </c>
      <c r="E1425">
        <v>17</v>
      </c>
      <c r="F1425" t="str">
        <f t="shared" si="22"/>
        <v>Average Per Device1-in-10September Monthly System Peak Day50% Cycling17</v>
      </c>
      <c r="G1425">
        <v>3.4141300000000001</v>
      </c>
      <c r="H1425">
        <v>3.8821560000000002</v>
      </c>
      <c r="I1425">
        <v>89.950199999999995</v>
      </c>
      <c r="J1425">
        <v>-0.52752169999999998</v>
      </c>
      <c r="K1425">
        <v>6.0655599999999997E-2</v>
      </c>
      <c r="L1425">
        <v>0.46802549999999998</v>
      </c>
      <c r="M1425">
        <v>0.87539529999999999</v>
      </c>
      <c r="N1425">
        <v>1.463573</v>
      </c>
      <c r="O1425">
        <v>3452</v>
      </c>
      <c r="P1425" t="s">
        <v>59</v>
      </c>
      <c r="Q1425" t="s">
        <v>60</v>
      </c>
    </row>
    <row r="1426" spans="1:17" x14ac:dyDescent="0.25">
      <c r="A1426" t="s">
        <v>43</v>
      </c>
      <c r="B1426" t="s">
        <v>38</v>
      </c>
      <c r="C1426" t="s">
        <v>54</v>
      </c>
      <c r="D1426" t="s">
        <v>31</v>
      </c>
      <c r="E1426">
        <v>17</v>
      </c>
      <c r="F1426" t="str">
        <f t="shared" si="22"/>
        <v>Aggregate1-in-10September Monthly System Peak Day50% Cycling17</v>
      </c>
      <c r="G1426">
        <v>26.189800000000002</v>
      </c>
      <c r="H1426">
        <v>29.78002</v>
      </c>
      <c r="I1426">
        <v>89.950199999999995</v>
      </c>
      <c r="J1426">
        <v>-4.0466189999999997</v>
      </c>
      <c r="K1426">
        <v>0.46528930000000002</v>
      </c>
      <c r="L1426">
        <v>3.5902229999999999</v>
      </c>
      <c r="M1426">
        <v>6.7151579999999997</v>
      </c>
      <c r="N1426">
        <v>11.227069999999999</v>
      </c>
      <c r="O1426">
        <v>3452</v>
      </c>
      <c r="P1426" t="s">
        <v>59</v>
      </c>
      <c r="Q1426" t="s">
        <v>60</v>
      </c>
    </row>
    <row r="1427" spans="1:17" x14ac:dyDescent="0.25">
      <c r="A1427" t="s">
        <v>30</v>
      </c>
      <c r="B1427" t="s">
        <v>38</v>
      </c>
      <c r="C1427" t="s">
        <v>54</v>
      </c>
      <c r="D1427" t="s">
        <v>26</v>
      </c>
      <c r="E1427">
        <v>17</v>
      </c>
      <c r="F1427" t="str">
        <f t="shared" si="22"/>
        <v>Average Per Ton1-in-10September Monthly System Peak DayAll17</v>
      </c>
      <c r="G1427">
        <v>0.92932190000000003</v>
      </c>
      <c r="H1427">
        <v>1.0364100000000001</v>
      </c>
      <c r="I1427">
        <v>90.229900000000001</v>
      </c>
      <c r="J1427">
        <v>-0.12363499999999999</v>
      </c>
      <c r="K1427">
        <v>1.2678E-2</v>
      </c>
      <c r="L1427">
        <v>0.1070879</v>
      </c>
      <c r="M1427">
        <v>0.2014978</v>
      </c>
      <c r="N1427">
        <v>0.33781070000000002</v>
      </c>
      <c r="O1427">
        <v>4789</v>
      </c>
      <c r="P1427" t="s">
        <v>59</v>
      </c>
      <c r="Q1427" t="s">
        <v>60</v>
      </c>
    </row>
    <row r="1428" spans="1:17" x14ac:dyDescent="0.25">
      <c r="A1428" t="s">
        <v>28</v>
      </c>
      <c r="B1428" t="s">
        <v>38</v>
      </c>
      <c r="C1428" t="s">
        <v>54</v>
      </c>
      <c r="D1428" t="s">
        <v>26</v>
      </c>
      <c r="E1428">
        <v>17</v>
      </c>
      <c r="F1428" t="str">
        <f t="shared" si="22"/>
        <v>Average Per Premise1-in-10September Monthly System Peak DayAll17</v>
      </c>
      <c r="G1428">
        <v>8.5260680000000004</v>
      </c>
      <c r="H1428">
        <v>9.5085460000000008</v>
      </c>
      <c r="I1428">
        <v>90.229900000000001</v>
      </c>
      <c r="J1428">
        <v>-1.1342890000000001</v>
      </c>
      <c r="K1428">
        <v>0.116314</v>
      </c>
      <c r="L1428">
        <v>0.98247810000000002</v>
      </c>
      <c r="M1428">
        <v>1.8486419999999999</v>
      </c>
      <c r="N1428">
        <v>3.0992459999999999</v>
      </c>
      <c r="O1428">
        <v>4789</v>
      </c>
      <c r="P1428" t="s">
        <v>59</v>
      </c>
      <c r="Q1428" t="s">
        <v>60</v>
      </c>
    </row>
    <row r="1429" spans="1:17" x14ac:dyDescent="0.25">
      <c r="A1429" t="s">
        <v>29</v>
      </c>
      <c r="B1429" t="s">
        <v>38</v>
      </c>
      <c r="C1429" t="s">
        <v>54</v>
      </c>
      <c r="D1429" t="s">
        <v>26</v>
      </c>
      <c r="E1429">
        <v>17</v>
      </c>
      <c r="F1429" t="str">
        <f t="shared" si="22"/>
        <v>Average Per Device1-in-10September Monthly System Peak DayAll17</v>
      </c>
      <c r="G1429">
        <v>3.6063719999999999</v>
      </c>
      <c r="H1429">
        <v>4.0219420000000001</v>
      </c>
      <c r="I1429">
        <v>90.229900000000001</v>
      </c>
      <c r="J1429">
        <v>-0.47978379999999998</v>
      </c>
      <c r="K1429">
        <v>4.9198699999999998E-2</v>
      </c>
      <c r="L1429">
        <v>0.41557040000000001</v>
      </c>
      <c r="M1429">
        <v>0.78194200000000003</v>
      </c>
      <c r="N1429">
        <v>1.310924</v>
      </c>
      <c r="O1429">
        <v>4789</v>
      </c>
      <c r="P1429" t="s">
        <v>59</v>
      </c>
      <c r="Q1429" t="s">
        <v>60</v>
      </c>
    </row>
    <row r="1430" spans="1:17" x14ac:dyDescent="0.25">
      <c r="A1430" t="s">
        <v>43</v>
      </c>
      <c r="B1430" t="s">
        <v>38</v>
      </c>
      <c r="C1430" t="s">
        <v>54</v>
      </c>
      <c r="D1430" t="s">
        <v>26</v>
      </c>
      <c r="E1430">
        <v>17</v>
      </c>
      <c r="F1430" t="str">
        <f t="shared" si="22"/>
        <v>Aggregate1-in-10September Monthly System Peak DayAll17</v>
      </c>
      <c r="G1430">
        <v>40.831339999999997</v>
      </c>
      <c r="H1430">
        <v>45.536430000000003</v>
      </c>
      <c r="I1430">
        <v>90.229900000000001</v>
      </c>
      <c r="J1430">
        <v>-5.4321120000000001</v>
      </c>
      <c r="K1430">
        <v>0.55702759999999996</v>
      </c>
      <c r="L1430">
        <v>4.7050879999999999</v>
      </c>
      <c r="M1430">
        <v>8.8531469999999999</v>
      </c>
      <c r="N1430">
        <v>14.84229</v>
      </c>
      <c r="O1430">
        <v>4789</v>
      </c>
      <c r="P1430" t="s">
        <v>59</v>
      </c>
      <c r="Q1430" t="s">
        <v>60</v>
      </c>
    </row>
    <row r="1431" spans="1:17" x14ac:dyDescent="0.25">
      <c r="A1431" t="s">
        <v>30</v>
      </c>
      <c r="B1431" t="s">
        <v>38</v>
      </c>
      <c r="C1431" t="s">
        <v>49</v>
      </c>
      <c r="D1431" t="s">
        <v>48</v>
      </c>
      <c r="E1431">
        <v>18</v>
      </c>
      <c r="F1431" t="str">
        <f t="shared" si="22"/>
        <v>Average Per Ton1-in-10August Monthly System Peak Day30% Cycling18</v>
      </c>
      <c r="G1431">
        <v>0.81325420000000004</v>
      </c>
      <c r="H1431">
        <v>0.86255720000000002</v>
      </c>
      <c r="I1431">
        <v>85.289699999999996</v>
      </c>
      <c r="J1431">
        <v>-7.6006900000000002E-2</v>
      </c>
      <c r="K1431">
        <v>-1.9727999999999998E-3</v>
      </c>
      <c r="L1431">
        <v>4.9303E-2</v>
      </c>
      <c r="M1431">
        <v>0.1005789</v>
      </c>
      <c r="N1431">
        <v>0.17461299999999999</v>
      </c>
      <c r="O1431">
        <v>1337</v>
      </c>
      <c r="P1431" t="s">
        <v>59</v>
      </c>
      <c r="Q1431" t="s">
        <v>60</v>
      </c>
    </row>
    <row r="1432" spans="1:17" x14ac:dyDescent="0.25">
      <c r="A1432" t="s">
        <v>28</v>
      </c>
      <c r="B1432" t="s">
        <v>38</v>
      </c>
      <c r="C1432" t="s">
        <v>49</v>
      </c>
      <c r="D1432" t="s">
        <v>48</v>
      </c>
      <c r="E1432">
        <v>18</v>
      </c>
      <c r="F1432" t="str">
        <f t="shared" si="22"/>
        <v>Average Per Premise1-in-10August Monthly System Peak Day30% Cycling18</v>
      </c>
      <c r="G1432">
        <v>8.6282809999999994</v>
      </c>
      <c r="H1432">
        <v>9.1513650000000002</v>
      </c>
      <c r="I1432">
        <v>85.289699999999996</v>
      </c>
      <c r="J1432">
        <v>-0.80640129999999999</v>
      </c>
      <c r="K1432">
        <v>-2.0930399999999998E-2</v>
      </c>
      <c r="L1432">
        <v>0.52308429999999995</v>
      </c>
      <c r="M1432">
        <v>1.067099</v>
      </c>
      <c r="N1432">
        <v>1.8525700000000001</v>
      </c>
      <c r="O1432">
        <v>1337</v>
      </c>
      <c r="P1432" t="s">
        <v>59</v>
      </c>
      <c r="Q1432" t="s">
        <v>60</v>
      </c>
    </row>
    <row r="1433" spans="1:17" x14ac:dyDescent="0.25">
      <c r="A1433" t="s">
        <v>29</v>
      </c>
      <c r="B1433" t="s">
        <v>38</v>
      </c>
      <c r="C1433" t="s">
        <v>49</v>
      </c>
      <c r="D1433" t="s">
        <v>48</v>
      </c>
      <c r="E1433">
        <v>18</v>
      </c>
      <c r="F1433" t="str">
        <f t="shared" si="22"/>
        <v>Average Per Device1-in-10August Monthly System Peak Day30% Cycling18</v>
      </c>
      <c r="G1433">
        <v>3.1596850000000001</v>
      </c>
      <c r="H1433">
        <v>3.3512390000000001</v>
      </c>
      <c r="I1433">
        <v>85.289699999999996</v>
      </c>
      <c r="J1433">
        <v>-0.29530499999999998</v>
      </c>
      <c r="K1433">
        <v>-7.6648000000000003E-3</v>
      </c>
      <c r="L1433">
        <v>0.191554</v>
      </c>
      <c r="M1433">
        <v>0.39077269999999997</v>
      </c>
      <c r="N1433">
        <v>0.67841289999999999</v>
      </c>
      <c r="O1433">
        <v>1337</v>
      </c>
      <c r="P1433" t="s">
        <v>59</v>
      </c>
      <c r="Q1433" t="s">
        <v>60</v>
      </c>
    </row>
    <row r="1434" spans="1:17" x14ac:dyDescent="0.25">
      <c r="A1434" t="s">
        <v>43</v>
      </c>
      <c r="B1434" t="s">
        <v>38</v>
      </c>
      <c r="C1434" t="s">
        <v>49</v>
      </c>
      <c r="D1434" t="s">
        <v>48</v>
      </c>
      <c r="E1434">
        <v>18</v>
      </c>
      <c r="F1434" t="str">
        <f t="shared" si="22"/>
        <v>Aggregate1-in-10August Monthly System Peak Day30% Cycling18</v>
      </c>
      <c r="G1434">
        <v>11.536009999999999</v>
      </c>
      <c r="H1434">
        <v>12.23537</v>
      </c>
      <c r="I1434">
        <v>85.289699999999996</v>
      </c>
      <c r="J1434">
        <v>-1.0781590000000001</v>
      </c>
      <c r="K1434">
        <v>-2.7983999999999998E-2</v>
      </c>
      <c r="L1434">
        <v>0.69936370000000003</v>
      </c>
      <c r="M1434">
        <v>1.4267110000000001</v>
      </c>
      <c r="N1434">
        <v>2.4768859999999999</v>
      </c>
      <c r="O1434">
        <v>1337</v>
      </c>
      <c r="P1434" t="s">
        <v>59</v>
      </c>
      <c r="Q1434" t="s">
        <v>60</v>
      </c>
    </row>
    <row r="1435" spans="1:17" x14ac:dyDescent="0.25">
      <c r="A1435" t="s">
        <v>30</v>
      </c>
      <c r="B1435" t="s">
        <v>38</v>
      </c>
      <c r="C1435" t="s">
        <v>49</v>
      </c>
      <c r="D1435" t="s">
        <v>31</v>
      </c>
      <c r="E1435">
        <v>18</v>
      </c>
      <c r="F1435" t="str">
        <f t="shared" si="22"/>
        <v>Average Per Ton1-in-10August Monthly System Peak Day50% Cycling18</v>
      </c>
      <c r="G1435">
        <v>0.77099229999999996</v>
      </c>
      <c r="H1435">
        <v>0.83353679999999997</v>
      </c>
      <c r="I1435">
        <v>84.316599999999994</v>
      </c>
      <c r="J1435">
        <v>-0.10091600000000001</v>
      </c>
      <c r="K1435">
        <v>-4.3422000000000001E-3</v>
      </c>
      <c r="L1435">
        <v>6.2544500000000003E-2</v>
      </c>
      <c r="M1435">
        <v>0.1294312</v>
      </c>
      <c r="N1435">
        <v>0.22600500000000001</v>
      </c>
      <c r="O1435">
        <v>3452</v>
      </c>
      <c r="P1435" t="s">
        <v>59</v>
      </c>
      <c r="Q1435" t="s">
        <v>60</v>
      </c>
    </row>
    <row r="1436" spans="1:17" x14ac:dyDescent="0.25">
      <c r="A1436" t="s">
        <v>28</v>
      </c>
      <c r="B1436" t="s">
        <v>38</v>
      </c>
      <c r="C1436" t="s">
        <v>49</v>
      </c>
      <c r="D1436" t="s">
        <v>31</v>
      </c>
      <c r="E1436">
        <v>18</v>
      </c>
      <c r="F1436" t="str">
        <f t="shared" si="22"/>
        <v>Average Per Premise1-in-10August Monthly System Peak Day50% Cycling18</v>
      </c>
      <c r="G1436">
        <v>6.6449400000000001</v>
      </c>
      <c r="H1436">
        <v>7.1839919999999999</v>
      </c>
      <c r="I1436">
        <v>84.316599999999994</v>
      </c>
      <c r="J1436">
        <v>-0.86976299999999995</v>
      </c>
      <c r="K1436">
        <v>-3.7423900000000003E-2</v>
      </c>
      <c r="L1436">
        <v>0.53905159999999996</v>
      </c>
      <c r="M1436">
        <v>1.1155269999999999</v>
      </c>
      <c r="N1436">
        <v>1.9478660000000001</v>
      </c>
      <c r="O1436">
        <v>3452</v>
      </c>
      <c r="P1436" t="s">
        <v>59</v>
      </c>
      <c r="Q1436" t="s">
        <v>60</v>
      </c>
    </row>
    <row r="1437" spans="1:17" x14ac:dyDescent="0.25">
      <c r="A1437" t="s">
        <v>29</v>
      </c>
      <c r="B1437" t="s">
        <v>38</v>
      </c>
      <c r="C1437" t="s">
        <v>49</v>
      </c>
      <c r="D1437" t="s">
        <v>31</v>
      </c>
      <c r="E1437">
        <v>18</v>
      </c>
      <c r="F1437" t="str">
        <f t="shared" si="22"/>
        <v>Average Per Device1-in-10August Monthly System Peak Day50% Cycling18</v>
      </c>
      <c r="G1437">
        <v>2.9902660000000001</v>
      </c>
      <c r="H1437">
        <v>3.2328429999999999</v>
      </c>
      <c r="I1437">
        <v>84.316599999999994</v>
      </c>
      <c r="J1437">
        <v>-0.391399</v>
      </c>
      <c r="K1437">
        <v>-1.6840999999999998E-2</v>
      </c>
      <c r="L1437">
        <v>0.24257670000000001</v>
      </c>
      <c r="M1437">
        <v>0.50199439999999995</v>
      </c>
      <c r="N1437">
        <v>0.87655240000000001</v>
      </c>
      <c r="O1437">
        <v>3452</v>
      </c>
      <c r="P1437" t="s">
        <v>59</v>
      </c>
      <c r="Q1437" t="s">
        <v>60</v>
      </c>
    </row>
    <row r="1438" spans="1:17" x14ac:dyDescent="0.25">
      <c r="A1438" t="s">
        <v>43</v>
      </c>
      <c r="B1438" t="s">
        <v>38</v>
      </c>
      <c r="C1438" t="s">
        <v>49</v>
      </c>
      <c r="D1438" t="s">
        <v>31</v>
      </c>
      <c r="E1438">
        <v>18</v>
      </c>
      <c r="F1438" t="str">
        <f t="shared" si="22"/>
        <v>Aggregate1-in-10August Monthly System Peak Day50% Cycling18</v>
      </c>
      <c r="G1438">
        <v>22.938330000000001</v>
      </c>
      <c r="H1438">
        <v>24.799140000000001</v>
      </c>
      <c r="I1438">
        <v>84.316599999999994</v>
      </c>
      <c r="J1438">
        <v>-3.0024220000000001</v>
      </c>
      <c r="K1438">
        <v>-0.12918750000000001</v>
      </c>
      <c r="L1438">
        <v>1.860806</v>
      </c>
      <c r="M1438">
        <v>3.8508</v>
      </c>
      <c r="N1438">
        <v>6.7240339999999996</v>
      </c>
      <c r="O1438">
        <v>3452</v>
      </c>
      <c r="P1438" t="s">
        <v>59</v>
      </c>
      <c r="Q1438" t="s">
        <v>60</v>
      </c>
    </row>
    <row r="1439" spans="1:17" x14ac:dyDescent="0.25">
      <c r="A1439" t="s">
        <v>30</v>
      </c>
      <c r="B1439" t="s">
        <v>38</v>
      </c>
      <c r="C1439" t="s">
        <v>49</v>
      </c>
      <c r="D1439" t="s">
        <v>26</v>
      </c>
      <c r="E1439">
        <v>18</v>
      </c>
      <c r="F1439" t="str">
        <f t="shared" si="22"/>
        <v>Average Per Ton1-in-10August Monthly System Peak DayAll18</v>
      </c>
      <c r="G1439">
        <v>0.78279180000000004</v>
      </c>
      <c r="H1439">
        <v>0.84163929999999998</v>
      </c>
      <c r="I1439">
        <v>84.588300000000004</v>
      </c>
      <c r="J1439">
        <v>-9.39614E-2</v>
      </c>
      <c r="K1439">
        <v>-3.6806999999999999E-3</v>
      </c>
      <c r="L1439">
        <v>5.8847499999999997E-2</v>
      </c>
      <c r="M1439">
        <v>0.1213757</v>
      </c>
      <c r="N1439">
        <v>0.21165639999999999</v>
      </c>
      <c r="O1439">
        <v>4789</v>
      </c>
      <c r="P1439" t="s">
        <v>59</v>
      </c>
      <c r="Q1439" t="s">
        <v>60</v>
      </c>
    </row>
    <row r="1440" spans="1:17" x14ac:dyDescent="0.25">
      <c r="A1440" t="s">
        <v>28</v>
      </c>
      <c r="B1440" t="s">
        <v>38</v>
      </c>
      <c r="C1440" t="s">
        <v>49</v>
      </c>
      <c r="D1440" t="s">
        <v>26</v>
      </c>
      <c r="E1440">
        <v>18</v>
      </c>
      <c r="F1440" t="str">
        <f t="shared" si="22"/>
        <v>Average Per Premise1-in-10August Monthly System Peak DayAll18</v>
      </c>
      <c r="G1440">
        <v>7.1817270000000004</v>
      </c>
      <c r="H1440">
        <v>7.7216240000000003</v>
      </c>
      <c r="I1440">
        <v>84.588300000000004</v>
      </c>
      <c r="J1440">
        <v>-0.86204899999999995</v>
      </c>
      <c r="K1440">
        <v>-3.3768199999999998E-2</v>
      </c>
      <c r="L1440">
        <v>0.53989670000000001</v>
      </c>
      <c r="M1440">
        <v>1.113561</v>
      </c>
      <c r="N1440">
        <v>1.9418420000000001</v>
      </c>
      <c r="O1440">
        <v>4789</v>
      </c>
      <c r="P1440" t="s">
        <v>59</v>
      </c>
      <c r="Q1440" t="s">
        <v>60</v>
      </c>
    </row>
    <row r="1441" spans="1:17" x14ac:dyDescent="0.25">
      <c r="A1441" t="s">
        <v>29</v>
      </c>
      <c r="B1441" t="s">
        <v>38</v>
      </c>
      <c r="C1441" t="s">
        <v>49</v>
      </c>
      <c r="D1441" t="s">
        <v>26</v>
      </c>
      <c r="E1441">
        <v>18</v>
      </c>
      <c r="F1441" t="str">
        <f t="shared" si="22"/>
        <v>Average Per Device1-in-10August Monthly System Peak DayAll18</v>
      </c>
      <c r="G1441">
        <v>3.0377399999999999</v>
      </c>
      <c r="H1441">
        <v>3.2661060000000002</v>
      </c>
      <c r="I1441">
        <v>84.588300000000004</v>
      </c>
      <c r="J1441">
        <v>-0.36463099999999998</v>
      </c>
      <c r="K1441">
        <v>-1.4283300000000001E-2</v>
      </c>
      <c r="L1441">
        <v>0.2283665</v>
      </c>
      <c r="M1441">
        <v>0.4710162</v>
      </c>
      <c r="N1441">
        <v>0.82136390000000004</v>
      </c>
      <c r="O1441">
        <v>4789</v>
      </c>
      <c r="P1441" t="s">
        <v>59</v>
      </c>
      <c r="Q1441" t="s">
        <v>60</v>
      </c>
    </row>
    <row r="1442" spans="1:17" x14ac:dyDescent="0.25">
      <c r="A1442" t="s">
        <v>43</v>
      </c>
      <c r="B1442" t="s">
        <v>38</v>
      </c>
      <c r="C1442" t="s">
        <v>49</v>
      </c>
      <c r="D1442" t="s">
        <v>26</v>
      </c>
      <c r="E1442">
        <v>18</v>
      </c>
      <c r="F1442" t="str">
        <f t="shared" si="22"/>
        <v>Aggregate1-in-10August Monthly System Peak DayAll18</v>
      </c>
      <c r="G1442">
        <v>34.39329</v>
      </c>
      <c r="H1442">
        <v>36.978859999999997</v>
      </c>
      <c r="I1442">
        <v>84.588300000000004</v>
      </c>
      <c r="J1442">
        <v>-4.1283519999999996</v>
      </c>
      <c r="K1442">
        <v>-0.16171569999999999</v>
      </c>
      <c r="L1442">
        <v>2.5855649999999999</v>
      </c>
      <c r="M1442">
        <v>5.332846</v>
      </c>
      <c r="N1442">
        <v>9.2994830000000004</v>
      </c>
      <c r="O1442">
        <v>4789</v>
      </c>
      <c r="P1442" t="s">
        <v>59</v>
      </c>
      <c r="Q1442" t="s">
        <v>60</v>
      </c>
    </row>
    <row r="1443" spans="1:17" x14ac:dyDescent="0.25">
      <c r="A1443" t="s">
        <v>30</v>
      </c>
      <c r="B1443" t="s">
        <v>38</v>
      </c>
      <c r="C1443" t="s">
        <v>37</v>
      </c>
      <c r="D1443" t="s">
        <v>48</v>
      </c>
      <c r="E1443">
        <v>18</v>
      </c>
      <c r="F1443" t="str">
        <f t="shared" si="22"/>
        <v>Average Per Ton1-in-10August Typical Event Day30% Cycling18</v>
      </c>
      <c r="G1443">
        <v>0.79956910000000003</v>
      </c>
      <c r="H1443">
        <v>0.84813539999999998</v>
      </c>
      <c r="I1443">
        <v>84.413200000000003</v>
      </c>
      <c r="J1443">
        <v>-7.7513100000000001E-2</v>
      </c>
      <c r="K1443">
        <v>-3.0244E-3</v>
      </c>
      <c r="L1443">
        <v>4.85663E-2</v>
      </c>
      <c r="M1443">
        <v>0.10015689999999999</v>
      </c>
      <c r="N1443">
        <v>0.17464560000000001</v>
      </c>
      <c r="O1443">
        <v>1337</v>
      </c>
      <c r="P1443" t="s">
        <v>59</v>
      </c>
      <c r="Q1443" t="s">
        <v>60</v>
      </c>
    </row>
    <row r="1444" spans="1:17" x14ac:dyDescent="0.25">
      <c r="A1444" t="s">
        <v>28</v>
      </c>
      <c r="B1444" t="s">
        <v>38</v>
      </c>
      <c r="C1444" t="s">
        <v>37</v>
      </c>
      <c r="D1444" t="s">
        <v>48</v>
      </c>
      <c r="E1444">
        <v>18</v>
      </c>
      <c r="F1444" t="str">
        <f t="shared" si="22"/>
        <v>Average Per Premise1-in-10August Typical Event Day30% Cycling18</v>
      </c>
      <c r="G1444">
        <v>8.4830880000000004</v>
      </c>
      <c r="H1444">
        <v>8.9983559999999994</v>
      </c>
      <c r="I1444">
        <v>84.413200000000003</v>
      </c>
      <c r="J1444">
        <v>-0.82238080000000002</v>
      </c>
      <c r="K1444">
        <v>-3.2087400000000002E-2</v>
      </c>
      <c r="L1444">
        <v>0.51526740000000004</v>
      </c>
      <c r="M1444">
        <v>1.062622</v>
      </c>
      <c r="N1444">
        <v>1.8529150000000001</v>
      </c>
      <c r="O1444">
        <v>1337</v>
      </c>
      <c r="P1444" t="s">
        <v>59</v>
      </c>
      <c r="Q1444" t="s">
        <v>60</v>
      </c>
    </row>
    <row r="1445" spans="1:17" x14ac:dyDescent="0.25">
      <c r="A1445" t="s">
        <v>29</v>
      </c>
      <c r="B1445" t="s">
        <v>38</v>
      </c>
      <c r="C1445" t="s">
        <v>37</v>
      </c>
      <c r="D1445" t="s">
        <v>48</v>
      </c>
      <c r="E1445">
        <v>18</v>
      </c>
      <c r="F1445" t="str">
        <f t="shared" si="22"/>
        <v>Average Per Device1-in-10August Typical Event Day30% Cycling18</v>
      </c>
      <c r="G1445">
        <v>3.1065160000000001</v>
      </c>
      <c r="H1445">
        <v>3.295207</v>
      </c>
      <c r="I1445">
        <v>84.413200000000003</v>
      </c>
      <c r="J1445">
        <v>-0.3011567</v>
      </c>
      <c r="K1445">
        <v>-1.1750399999999999E-2</v>
      </c>
      <c r="L1445">
        <v>0.18869140000000001</v>
      </c>
      <c r="M1445">
        <v>0.38913330000000002</v>
      </c>
      <c r="N1445">
        <v>0.67853960000000002</v>
      </c>
      <c r="O1445">
        <v>1337</v>
      </c>
      <c r="P1445" t="s">
        <v>59</v>
      </c>
      <c r="Q1445" t="s">
        <v>60</v>
      </c>
    </row>
    <row r="1446" spans="1:17" x14ac:dyDescent="0.25">
      <c r="A1446" t="s">
        <v>43</v>
      </c>
      <c r="B1446" t="s">
        <v>38</v>
      </c>
      <c r="C1446" t="s">
        <v>37</v>
      </c>
      <c r="D1446" t="s">
        <v>48</v>
      </c>
      <c r="E1446">
        <v>18</v>
      </c>
      <c r="F1446" t="str">
        <f t="shared" si="22"/>
        <v>Aggregate1-in-10August Typical Event Day30% Cycling18</v>
      </c>
      <c r="G1446">
        <v>11.341889999999999</v>
      </c>
      <c r="H1446">
        <v>12.030799999999999</v>
      </c>
      <c r="I1446">
        <v>84.413200000000003</v>
      </c>
      <c r="J1446">
        <v>-1.099523</v>
      </c>
      <c r="K1446">
        <v>-4.2900899999999999E-2</v>
      </c>
      <c r="L1446">
        <v>0.68891250000000004</v>
      </c>
      <c r="M1446">
        <v>1.4207259999999999</v>
      </c>
      <c r="N1446">
        <v>2.4773480000000001</v>
      </c>
      <c r="O1446">
        <v>1337</v>
      </c>
      <c r="P1446" t="s">
        <v>59</v>
      </c>
      <c r="Q1446" t="s">
        <v>60</v>
      </c>
    </row>
    <row r="1447" spans="1:17" x14ac:dyDescent="0.25">
      <c r="A1447" t="s">
        <v>30</v>
      </c>
      <c r="B1447" t="s">
        <v>38</v>
      </c>
      <c r="C1447" t="s">
        <v>37</v>
      </c>
      <c r="D1447" t="s">
        <v>31</v>
      </c>
      <c r="E1447">
        <v>18</v>
      </c>
      <c r="F1447" t="str">
        <f t="shared" si="22"/>
        <v>Average Per Ton1-in-10August Typical Event Day50% Cycling18</v>
      </c>
      <c r="G1447">
        <v>0.76685199999999998</v>
      </c>
      <c r="H1447">
        <v>0.82718780000000003</v>
      </c>
      <c r="I1447">
        <v>83.624499999999998</v>
      </c>
      <c r="J1447">
        <v>-0.1035785</v>
      </c>
      <c r="K1447">
        <v>-6.7365999999999997E-3</v>
      </c>
      <c r="L1447">
        <v>6.0335699999999999E-2</v>
      </c>
      <c r="M1447">
        <v>0.1274081</v>
      </c>
      <c r="N1447">
        <v>0.2242499</v>
      </c>
      <c r="O1447">
        <v>3452</v>
      </c>
      <c r="P1447" t="s">
        <v>59</v>
      </c>
      <c r="Q1447" t="s">
        <v>60</v>
      </c>
    </row>
    <row r="1448" spans="1:17" x14ac:dyDescent="0.25">
      <c r="A1448" t="s">
        <v>28</v>
      </c>
      <c r="B1448" t="s">
        <v>38</v>
      </c>
      <c r="C1448" t="s">
        <v>37</v>
      </c>
      <c r="D1448" t="s">
        <v>31</v>
      </c>
      <c r="E1448">
        <v>18</v>
      </c>
      <c r="F1448" t="str">
        <f t="shared" si="22"/>
        <v>Average Per Premise1-in-10August Typical Event Day50% Cycling18</v>
      </c>
      <c r="G1448">
        <v>6.6092560000000002</v>
      </c>
      <c r="H1448">
        <v>7.1292710000000001</v>
      </c>
      <c r="I1448">
        <v>83.624499999999998</v>
      </c>
      <c r="J1448">
        <v>-0.89271029999999996</v>
      </c>
      <c r="K1448">
        <v>-5.8061000000000001E-2</v>
      </c>
      <c r="L1448">
        <v>0.52001459999999999</v>
      </c>
      <c r="M1448">
        <v>1.09809</v>
      </c>
      <c r="N1448">
        <v>1.9327399999999999</v>
      </c>
      <c r="O1448">
        <v>3452</v>
      </c>
      <c r="P1448" t="s">
        <v>59</v>
      </c>
      <c r="Q1448" t="s">
        <v>60</v>
      </c>
    </row>
    <row r="1449" spans="1:17" x14ac:dyDescent="0.25">
      <c r="A1449" t="s">
        <v>29</v>
      </c>
      <c r="B1449" t="s">
        <v>38</v>
      </c>
      <c r="C1449" t="s">
        <v>37</v>
      </c>
      <c r="D1449" t="s">
        <v>31</v>
      </c>
      <c r="E1449">
        <v>18</v>
      </c>
      <c r="F1449" t="str">
        <f t="shared" si="22"/>
        <v>Average Per Device1-in-10August Typical Event Day50% Cycling18</v>
      </c>
      <c r="G1449">
        <v>2.974208</v>
      </c>
      <c r="H1449">
        <v>3.208218</v>
      </c>
      <c r="I1449">
        <v>83.624499999999998</v>
      </c>
      <c r="J1449">
        <v>-0.40172540000000001</v>
      </c>
      <c r="K1449">
        <v>-2.61278E-2</v>
      </c>
      <c r="L1449">
        <v>0.23401</v>
      </c>
      <c r="M1449">
        <v>0.49414770000000002</v>
      </c>
      <c r="N1449">
        <v>0.8697454</v>
      </c>
      <c r="O1449">
        <v>3452</v>
      </c>
      <c r="P1449" t="s">
        <v>59</v>
      </c>
      <c r="Q1449" t="s">
        <v>60</v>
      </c>
    </row>
    <row r="1450" spans="1:17" x14ac:dyDescent="0.25">
      <c r="A1450" t="s">
        <v>43</v>
      </c>
      <c r="B1450" t="s">
        <v>38</v>
      </c>
      <c r="C1450" t="s">
        <v>37</v>
      </c>
      <c r="D1450" t="s">
        <v>31</v>
      </c>
      <c r="E1450">
        <v>18</v>
      </c>
      <c r="F1450" t="str">
        <f t="shared" si="22"/>
        <v>Aggregate1-in-10August Typical Event Day50% Cycling18</v>
      </c>
      <c r="G1450">
        <v>22.815149999999999</v>
      </c>
      <c r="H1450">
        <v>24.610250000000001</v>
      </c>
      <c r="I1450">
        <v>83.624499999999998</v>
      </c>
      <c r="J1450">
        <v>-3.081636</v>
      </c>
      <c r="K1450">
        <v>-0.20042650000000001</v>
      </c>
      <c r="L1450">
        <v>1.795091</v>
      </c>
      <c r="M1450">
        <v>3.7906070000000001</v>
      </c>
      <c r="N1450">
        <v>6.6718169999999999</v>
      </c>
      <c r="O1450">
        <v>3452</v>
      </c>
      <c r="P1450" t="s">
        <v>59</v>
      </c>
      <c r="Q1450" t="s">
        <v>60</v>
      </c>
    </row>
    <row r="1451" spans="1:17" x14ac:dyDescent="0.25">
      <c r="A1451" t="s">
        <v>30</v>
      </c>
      <c r="B1451" t="s">
        <v>38</v>
      </c>
      <c r="C1451" t="s">
        <v>37</v>
      </c>
      <c r="D1451" t="s">
        <v>26</v>
      </c>
      <c r="E1451">
        <v>18</v>
      </c>
      <c r="F1451" t="str">
        <f t="shared" si="22"/>
        <v>Average Per Ton1-in-10August Typical Event DayAll18</v>
      </c>
      <c r="G1451">
        <v>0.77598670000000003</v>
      </c>
      <c r="H1451">
        <v>0.83303640000000001</v>
      </c>
      <c r="I1451">
        <v>83.844700000000003</v>
      </c>
      <c r="J1451">
        <v>-9.6300999999999998E-2</v>
      </c>
      <c r="K1451">
        <v>-5.7001999999999999E-3</v>
      </c>
      <c r="L1451">
        <v>5.7049700000000002E-2</v>
      </c>
      <c r="M1451">
        <v>0.11979960000000001</v>
      </c>
      <c r="N1451">
        <v>0.21040039999999999</v>
      </c>
      <c r="O1451">
        <v>4789</v>
      </c>
      <c r="P1451" t="s">
        <v>59</v>
      </c>
      <c r="Q1451" t="s">
        <v>60</v>
      </c>
    </row>
    <row r="1452" spans="1:17" x14ac:dyDescent="0.25">
      <c r="A1452" t="s">
        <v>28</v>
      </c>
      <c r="B1452" t="s">
        <v>38</v>
      </c>
      <c r="C1452" t="s">
        <v>37</v>
      </c>
      <c r="D1452" t="s">
        <v>26</v>
      </c>
      <c r="E1452">
        <v>18</v>
      </c>
      <c r="F1452" t="str">
        <f t="shared" si="22"/>
        <v>Average Per Premise1-in-10August Typical Event DayAll18</v>
      </c>
      <c r="G1452">
        <v>7.1192929999999999</v>
      </c>
      <c r="H1452">
        <v>7.6426959999999999</v>
      </c>
      <c r="I1452">
        <v>83.844700000000003</v>
      </c>
      <c r="J1452">
        <v>-0.88351420000000003</v>
      </c>
      <c r="K1452">
        <v>-5.2296299999999997E-2</v>
      </c>
      <c r="L1452">
        <v>0.5234027</v>
      </c>
      <c r="M1452">
        <v>1.099102</v>
      </c>
      <c r="N1452">
        <v>1.9303189999999999</v>
      </c>
      <c r="O1452">
        <v>4789</v>
      </c>
      <c r="P1452" t="s">
        <v>59</v>
      </c>
      <c r="Q1452" t="s">
        <v>60</v>
      </c>
    </row>
    <row r="1453" spans="1:17" x14ac:dyDescent="0.25">
      <c r="A1453" t="s">
        <v>29</v>
      </c>
      <c r="B1453" t="s">
        <v>38</v>
      </c>
      <c r="C1453" t="s">
        <v>37</v>
      </c>
      <c r="D1453" t="s">
        <v>26</v>
      </c>
      <c r="E1453">
        <v>18</v>
      </c>
      <c r="F1453" t="str">
        <f t="shared" si="22"/>
        <v>Average Per Device1-in-10August Typical Event DayAll18</v>
      </c>
      <c r="G1453">
        <v>3.0113310000000002</v>
      </c>
      <c r="H1453">
        <v>3.2327210000000002</v>
      </c>
      <c r="I1453">
        <v>83.844700000000003</v>
      </c>
      <c r="J1453">
        <v>-0.3737104</v>
      </c>
      <c r="K1453">
        <v>-2.2120399999999998E-2</v>
      </c>
      <c r="L1453">
        <v>0.2213898</v>
      </c>
      <c r="M1453">
        <v>0.46489999999999998</v>
      </c>
      <c r="N1453">
        <v>0.81649000000000005</v>
      </c>
      <c r="O1453">
        <v>4789</v>
      </c>
      <c r="P1453" t="s">
        <v>59</v>
      </c>
      <c r="Q1453" t="s">
        <v>60</v>
      </c>
    </row>
    <row r="1454" spans="1:17" x14ac:dyDescent="0.25">
      <c r="A1454" t="s">
        <v>43</v>
      </c>
      <c r="B1454" t="s">
        <v>38</v>
      </c>
      <c r="C1454" t="s">
        <v>37</v>
      </c>
      <c r="D1454" t="s">
        <v>26</v>
      </c>
      <c r="E1454">
        <v>18</v>
      </c>
      <c r="F1454" t="str">
        <f t="shared" si="22"/>
        <v>Aggregate1-in-10August Typical Event DayAll18</v>
      </c>
      <c r="G1454">
        <v>34.094290000000001</v>
      </c>
      <c r="H1454">
        <v>36.60087</v>
      </c>
      <c r="I1454">
        <v>83.844700000000003</v>
      </c>
      <c r="J1454">
        <v>-4.2311490000000003</v>
      </c>
      <c r="K1454">
        <v>-0.25044699999999998</v>
      </c>
      <c r="L1454">
        <v>2.5065750000000002</v>
      </c>
      <c r="M1454">
        <v>5.263598</v>
      </c>
      <c r="N1454">
        <v>9.2443000000000008</v>
      </c>
      <c r="O1454">
        <v>4789</v>
      </c>
      <c r="P1454" t="s">
        <v>59</v>
      </c>
      <c r="Q1454" t="s">
        <v>60</v>
      </c>
    </row>
    <row r="1455" spans="1:17" x14ac:dyDescent="0.25">
      <c r="A1455" t="s">
        <v>30</v>
      </c>
      <c r="B1455" t="s">
        <v>38</v>
      </c>
      <c r="C1455" t="s">
        <v>50</v>
      </c>
      <c r="D1455" t="s">
        <v>48</v>
      </c>
      <c r="E1455">
        <v>18</v>
      </c>
      <c r="F1455" t="str">
        <f t="shared" si="22"/>
        <v>Average Per Ton1-in-10July Monthly System Peak Day30% Cycling18</v>
      </c>
      <c r="G1455">
        <v>0.73617869999999996</v>
      </c>
      <c r="H1455">
        <v>0.78133209999999997</v>
      </c>
      <c r="I1455">
        <v>79.256500000000003</v>
      </c>
      <c r="J1455">
        <v>-8.6777900000000005E-2</v>
      </c>
      <c r="K1455">
        <v>-8.8318000000000008E-3</v>
      </c>
      <c r="L1455">
        <v>4.5153400000000003E-2</v>
      </c>
      <c r="M1455">
        <v>9.9138599999999993E-2</v>
      </c>
      <c r="N1455">
        <v>0.17708470000000001</v>
      </c>
      <c r="O1455">
        <v>1337</v>
      </c>
      <c r="P1455" t="s">
        <v>59</v>
      </c>
      <c r="Q1455" t="s">
        <v>60</v>
      </c>
    </row>
    <row r="1456" spans="1:17" x14ac:dyDescent="0.25">
      <c r="A1456" t="s">
        <v>28</v>
      </c>
      <c r="B1456" t="s">
        <v>38</v>
      </c>
      <c r="C1456" t="s">
        <v>50</v>
      </c>
      <c r="D1456" t="s">
        <v>48</v>
      </c>
      <c r="E1456">
        <v>18</v>
      </c>
      <c r="F1456" t="str">
        <f t="shared" si="22"/>
        <v>Average Per Premise1-in-10July Monthly System Peak Day30% Cycling18</v>
      </c>
      <c r="G1456">
        <v>7.8105419999999999</v>
      </c>
      <c r="H1456">
        <v>8.2896009999999993</v>
      </c>
      <c r="I1456">
        <v>79.256500000000003</v>
      </c>
      <c r="J1456">
        <v>-0.92067619999999994</v>
      </c>
      <c r="K1456">
        <v>-9.3701599999999996E-2</v>
      </c>
      <c r="L1456">
        <v>0.4790585</v>
      </c>
      <c r="M1456">
        <v>1.0518190000000001</v>
      </c>
      <c r="N1456">
        <v>1.8787929999999999</v>
      </c>
      <c r="O1456">
        <v>1337</v>
      </c>
      <c r="P1456" t="s">
        <v>59</v>
      </c>
      <c r="Q1456" t="s">
        <v>60</v>
      </c>
    </row>
    <row r="1457" spans="1:17" x14ac:dyDescent="0.25">
      <c r="A1457" t="s">
        <v>29</v>
      </c>
      <c r="B1457" t="s">
        <v>38</v>
      </c>
      <c r="C1457" t="s">
        <v>50</v>
      </c>
      <c r="D1457" t="s">
        <v>48</v>
      </c>
      <c r="E1457">
        <v>18</v>
      </c>
      <c r="F1457" t="str">
        <f t="shared" si="22"/>
        <v>Average Per Device1-in-10July Monthly System Peak Day30% Cycling18</v>
      </c>
      <c r="G1457">
        <v>2.8602289999999999</v>
      </c>
      <c r="H1457">
        <v>3.03566</v>
      </c>
      <c r="I1457">
        <v>79.256500000000003</v>
      </c>
      <c r="J1457">
        <v>-0.33715260000000002</v>
      </c>
      <c r="K1457">
        <v>-3.43136E-2</v>
      </c>
      <c r="L1457">
        <v>0.1754317</v>
      </c>
      <c r="M1457">
        <v>0.38517709999999999</v>
      </c>
      <c r="N1457">
        <v>0.68801599999999996</v>
      </c>
      <c r="O1457">
        <v>1337</v>
      </c>
      <c r="P1457" t="s">
        <v>59</v>
      </c>
      <c r="Q1457" t="s">
        <v>60</v>
      </c>
    </row>
    <row r="1458" spans="1:17" x14ac:dyDescent="0.25">
      <c r="A1458" t="s">
        <v>43</v>
      </c>
      <c r="B1458" t="s">
        <v>38</v>
      </c>
      <c r="C1458" t="s">
        <v>50</v>
      </c>
      <c r="D1458" t="s">
        <v>48</v>
      </c>
      <c r="E1458">
        <v>18</v>
      </c>
      <c r="F1458" t="str">
        <f t="shared" si="22"/>
        <v>Aggregate1-in-10July Monthly System Peak Day30% Cycling18</v>
      </c>
      <c r="G1458">
        <v>10.4427</v>
      </c>
      <c r="H1458">
        <v>11.0832</v>
      </c>
      <c r="I1458">
        <v>79.256500000000003</v>
      </c>
      <c r="J1458">
        <v>-1.230944</v>
      </c>
      <c r="K1458">
        <v>-0.1252791</v>
      </c>
      <c r="L1458">
        <v>0.64050119999999999</v>
      </c>
      <c r="M1458">
        <v>1.406282</v>
      </c>
      <c r="N1458">
        <v>2.5119470000000002</v>
      </c>
      <c r="O1458">
        <v>1337</v>
      </c>
      <c r="P1458" t="s">
        <v>59</v>
      </c>
      <c r="Q1458" t="s">
        <v>60</v>
      </c>
    </row>
    <row r="1459" spans="1:17" x14ac:dyDescent="0.25">
      <c r="A1459" t="s">
        <v>30</v>
      </c>
      <c r="B1459" t="s">
        <v>38</v>
      </c>
      <c r="C1459" t="s">
        <v>50</v>
      </c>
      <c r="D1459" t="s">
        <v>31</v>
      </c>
      <c r="E1459">
        <v>18</v>
      </c>
      <c r="F1459" t="str">
        <f t="shared" si="22"/>
        <v>Average Per Ton1-in-10July Monthly System Peak Day50% Cycling18</v>
      </c>
      <c r="G1459">
        <v>0.74935850000000004</v>
      </c>
      <c r="H1459">
        <v>0.8003614</v>
      </c>
      <c r="I1459">
        <v>78.765600000000006</v>
      </c>
      <c r="J1459">
        <v>-0.1177526</v>
      </c>
      <c r="K1459">
        <v>-1.8050400000000001E-2</v>
      </c>
      <c r="L1459">
        <v>5.1003E-2</v>
      </c>
      <c r="M1459">
        <v>0.12005639999999999</v>
      </c>
      <c r="N1459">
        <v>0.2197585</v>
      </c>
      <c r="O1459">
        <v>3452</v>
      </c>
      <c r="P1459" t="s">
        <v>59</v>
      </c>
      <c r="Q1459" t="s">
        <v>60</v>
      </c>
    </row>
    <row r="1460" spans="1:17" x14ac:dyDescent="0.25">
      <c r="A1460" t="s">
        <v>28</v>
      </c>
      <c r="B1460" t="s">
        <v>38</v>
      </c>
      <c r="C1460" t="s">
        <v>50</v>
      </c>
      <c r="D1460" t="s">
        <v>31</v>
      </c>
      <c r="E1460">
        <v>18</v>
      </c>
      <c r="F1460" t="str">
        <f t="shared" si="22"/>
        <v>Average Per Premise1-in-10July Monthly System Peak Day50% Cycling18</v>
      </c>
      <c r="G1460">
        <v>6.4584849999999996</v>
      </c>
      <c r="H1460">
        <v>6.8980629999999996</v>
      </c>
      <c r="I1460">
        <v>78.765600000000006</v>
      </c>
      <c r="J1460">
        <v>-1.014872</v>
      </c>
      <c r="K1460">
        <v>-0.15557109999999999</v>
      </c>
      <c r="L1460">
        <v>0.43957839999999998</v>
      </c>
      <c r="M1460">
        <v>1.0347280000000001</v>
      </c>
      <c r="N1460">
        <v>1.894029</v>
      </c>
      <c r="O1460">
        <v>3452</v>
      </c>
      <c r="P1460" t="s">
        <v>59</v>
      </c>
      <c r="Q1460" t="s">
        <v>60</v>
      </c>
    </row>
    <row r="1461" spans="1:17" x14ac:dyDescent="0.25">
      <c r="A1461" t="s">
        <v>29</v>
      </c>
      <c r="B1461" t="s">
        <v>38</v>
      </c>
      <c r="C1461" t="s">
        <v>50</v>
      </c>
      <c r="D1461" t="s">
        <v>31</v>
      </c>
      <c r="E1461">
        <v>18</v>
      </c>
      <c r="F1461" t="str">
        <f t="shared" si="22"/>
        <v>Average Per Device1-in-10July Monthly System Peak Day50% Cycling18</v>
      </c>
      <c r="G1461">
        <v>2.9063599999999998</v>
      </c>
      <c r="H1461">
        <v>3.1041729999999998</v>
      </c>
      <c r="I1461">
        <v>78.765600000000006</v>
      </c>
      <c r="J1461">
        <v>-0.45669920000000003</v>
      </c>
      <c r="K1461">
        <v>-7.0008000000000001E-2</v>
      </c>
      <c r="L1461">
        <v>0.19781309999999999</v>
      </c>
      <c r="M1461">
        <v>0.4656343</v>
      </c>
      <c r="N1461">
        <v>0.85232549999999996</v>
      </c>
      <c r="O1461">
        <v>3452</v>
      </c>
      <c r="P1461" t="s">
        <v>59</v>
      </c>
      <c r="Q1461" t="s">
        <v>60</v>
      </c>
    </row>
    <row r="1462" spans="1:17" x14ac:dyDescent="0.25">
      <c r="A1462" t="s">
        <v>43</v>
      </c>
      <c r="B1462" t="s">
        <v>38</v>
      </c>
      <c r="C1462" t="s">
        <v>50</v>
      </c>
      <c r="D1462" t="s">
        <v>31</v>
      </c>
      <c r="E1462">
        <v>18</v>
      </c>
      <c r="F1462" t="str">
        <f t="shared" si="22"/>
        <v>Aggregate1-in-10July Monthly System Peak Day50% Cycling18</v>
      </c>
      <c r="G1462">
        <v>22.294689999999999</v>
      </c>
      <c r="H1462">
        <v>23.812110000000001</v>
      </c>
      <c r="I1462">
        <v>78.765600000000006</v>
      </c>
      <c r="J1462">
        <v>-3.5033400000000001</v>
      </c>
      <c r="K1462">
        <v>-0.53703140000000005</v>
      </c>
      <c r="L1462">
        <v>1.517425</v>
      </c>
      <c r="M1462">
        <v>3.5718809999999999</v>
      </c>
      <c r="N1462">
        <v>6.538189</v>
      </c>
      <c r="O1462">
        <v>3452</v>
      </c>
      <c r="P1462" t="s">
        <v>59</v>
      </c>
      <c r="Q1462" t="s">
        <v>60</v>
      </c>
    </row>
    <row r="1463" spans="1:17" x14ac:dyDescent="0.25">
      <c r="A1463" t="s">
        <v>30</v>
      </c>
      <c r="B1463" t="s">
        <v>38</v>
      </c>
      <c r="C1463" t="s">
        <v>50</v>
      </c>
      <c r="D1463" t="s">
        <v>26</v>
      </c>
      <c r="E1463">
        <v>18</v>
      </c>
      <c r="F1463" t="str">
        <f t="shared" si="22"/>
        <v>Average Per Ton1-in-10July Monthly System Peak DayAll18</v>
      </c>
      <c r="G1463">
        <v>0.74567870000000003</v>
      </c>
      <c r="H1463">
        <v>0.79504839999999999</v>
      </c>
      <c r="I1463">
        <v>78.902699999999996</v>
      </c>
      <c r="J1463">
        <v>-0.1091044</v>
      </c>
      <c r="K1463">
        <v>-1.54766E-2</v>
      </c>
      <c r="L1463">
        <v>4.9369799999999998E-2</v>
      </c>
      <c r="M1463">
        <v>0.1142161</v>
      </c>
      <c r="N1463">
        <v>0.207844</v>
      </c>
      <c r="O1463">
        <v>4789</v>
      </c>
      <c r="P1463" t="s">
        <v>59</v>
      </c>
      <c r="Q1463" t="s">
        <v>60</v>
      </c>
    </row>
    <row r="1464" spans="1:17" x14ac:dyDescent="0.25">
      <c r="A1464" t="s">
        <v>28</v>
      </c>
      <c r="B1464" t="s">
        <v>38</v>
      </c>
      <c r="C1464" t="s">
        <v>50</v>
      </c>
      <c r="D1464" t="s">
        <v>26</v>
      </c>
      <c r="E1464">
        <v>18</v>
      </c>
      <c r="F1464" t="str">
        <f t="shared" si="22"/>
        <v>Average Per Premise1-in-10July Monthly System Peak DayAll18</v>
      </c>
      <c r="G1464">
        <v>6.8412319999999998</v>
      </c>
      <c r="H1464">
        <v>7.2941750000000001</v>
      </c>
      <c r="I1464">
        <v>78.902699999999996</v>
      </c>
      <c r="J1464">
        <v>-1.0009790000000001</v>
      </c>
      <c r="K1464">
        <v>-0.14199010000000001</v>
      </c>
      <c r="L1464">
        <v>0.45294309999999999</v>
      </c>
      <c r="M1464">
        <v>1.047876</v>
      </c>
      <c r="N1464">
        <v>1.906865</v>
      </c>
      <c r="O1464">
        <v>4789</v>
      </c>
      <c r="P1464" t="s">
        <v>59</v>
      </c>
      <c r="Q1464" t="s">
        <v>60</v>
      </c>
    </row>
    <row r="1465" spans="1:17" x14ac:dyDescent="0.25">
      <c r="A1465" t="s">
        <v>29</v>
      </c>
      <c r="B1465" t="s">
        <v>38</v>
      </c>
      <c r="C1465" t="s">
        <v>50</v>
      </c>
      <c r="D1465" t="s">
        <v>26</v>
      </c>
      <c r="E1465">
        <v>18</v>
      </c>
      <c r="F1465" t="str">
        <f t="shared" si="22"/>
        <v>Average Per Device1-in-10July Monthly System Peak DayAll18</v>
      </c>
      <c r="G1465">
        <v>2.8937170000000001</v>
      </c>
      <c r="H1465">
        <v>3.0853030000000001</v>
      </c>
      <c r="I1465">
        <v>78.902699999999996</v>
      </c>
      <c r="J1465">
        <v>-0.42339589999999999</v>
      </c>
      <c r="K1465">
        <v>-6.00592E-2</v>
      </c>
      <c r="L1465">
        <v>0.1915867</v>
      </c>
      <c r="M1465">
        <v>0.44323259999999998</v>
      </c>
      <c r="N1465">
        <v>0.80656930000000004</v>
      </c>
      <c r="O1465">
        <v>4789</v>
      </c>
      <c r="P1465" t="s">
        <v>59</v>
      </c>
      <c r="Q1465" t="s">
        <v>60</v>
      </c>
    </row>
    <row r="1466" spans="1:17" x14ac:dyDescent="0.25">
      <c r="A1466" t="s">
        <v>43</v>
      </c>
      <c r="B1466" t="s">
        <v>38</v>
      </c>
      <c r="C1466" t="s">
        <v>50</v>
      </c>
      <c r="D1466" t="s">
        <v>26</v>
      </c>
      <c r="E1466">
        <v>18</v>
      </c>
      <c r="F1466" t="str">
        <f t="shared" si="22"/>
        <v>Aggregate1-in-10July Monthly System Peak DayAll18</v>
      </c>
      <c r="G1466">
        <v>32.762659999999997</v>
      </c>
      <c r="H1466">
        <v>34.931809999999999</v>
      </c>
      <c r="I1466">
        <v>78.902699999999996</v>
      </c>
      <c r="J1466">
        <v>-4.7936889999999996</v>
      </c>
      <c r="K1466">
        <v>-0.6799906</v>
      </c>
      <c r="L1466">
        <v>2.1691449999999999</v>
      </c>
      <c r="M1466">
        <v>5.0182799999999999</v>
      </c>
      <c r="N1466">
        <v>9.1319780000000002</v>
      </c>
      <c r="O1466">
        <v>4789</v>
      </c>
      <c r="P1466" t="s">
        <v>59</v>
      </c>
      <c r="Q1466" t="s">
        <v>60</v>
      </c>
    </row>
    <row r="1467" spans="1:17" x14ac:dyDescent="0.25">
      <c r="A1467" t="s">
        <v>30</v>
      </c>
      <c r="B1467" t="s">
        <v>38</v>
      </c>
      <c r="C1467" t="s">
        <v>51</v>
      </c>
      <c r="D1467" t="s">
        <v>48</v>
      </c>
      <c r="E1467">
        <v>18</v>
      </c>
      <c r="F1467" t="str">
        <f t="shared" si="22"/>
        <v>Average Per Ton1-in-10June Monthly System Peak Day30% Cycling18</v>
      </c>
      <c r="G1467">
        <v>0.71880149999999998</v>
      </c>
      <c r="H1467">
        <v>0.76301929999999996</v>
      </c>
      <c r="I1467">
        <v>82.214100000000002</v>
      </c>
      <c r="J1467">
        <v>-8.9931800000000006E-2</v>
      </c>
      <c r="K1467">
        <v>-1.06751E-2</v>
      </c>
      <c r="L1467">
        <v>4.4217899999999997E-2</v>
      </c>
      <c r="M1467">
        <v>9.9110799999999999E-2</v>
      </c>
      <c r="N1467">
        <v>0.17836750000000001</v>
      </c>
      <c r="O1467">
        <v>1337</v>
      </c>
      <c r="P1467" t="s">
        <v>59</v>
      </c>
      <c r="Q1467" t="s">
        <v>60</v>
      </c>
    </row>
    <row r="1468" spans="1:17" x14ac:dyDescent="0.25">
      <c r="A1468" t="s">
        <v>28</v>
      </c>
      <c r="B1468" t="s">
        <v>38</v>
      </c>
      <c r="C1468" t="s">
        <v>51</v>
      </c>
      <c r="D1468" t="s">
        <v>48</v>
      </c>
      <c r="E1468">
        <v>18</v>
      </c>
      <c r="F1468" t="str">
        <f t="shared" si="22"/>
        <v>Average Per Premise1-in-10June Monthly System Peak Day30% Cycling18</v>
      </c>
      <c r="G1468">
        <v>7.6261780000000003</v>
      </c>
      <c r="H1468">
        <v>8.0953099999999996</v>
      </c>
      <c r="I1468">
        <v>82.214100000000002</v>
      </c>
      <c r="J1468">
        <v>-0.95413800000000004</v>
      </c>
      <c r="K1468">
        <v>-0.1132582</v>
      </c>
      <c r="L1468">
        <v>0.46913260000000001</v>
      </c>
      <c r="M1468">
        <v>1.051523</v>
      </c>
      <c r="N1468">
        <v>1.8924030000000001</v>
      </c>
      <c r="O1468">
        <v>1337</v>
      </c>
      <c r="P1468" t="s">
        <v>59</v>
      </c>
      <c r="Q1468" t="s">
        <v>60</v>
      </c>
    </row>
    <row r="1469" spans="1:17" x14ac:dyDescent="0.25">
      <c r="A1469" t="s">
        <v>29</v>
      </c>
      <c r="B1469" t="s">
        <v>38</v>
      </c>
      <c r="C1469" t="s">
        <v>51</v>
      </c>
      <c r="D1469" t="s">
        <v>48</v>
      </c>
      <c r="E1469">
        <v>18</v>
      </c>
      <c r="F1469" t="str">
        <f t="shared" si="22"/>
        <v>Average Per Device1-in-10June Monthly System Peak Day30% Cycling18</v>
      </c>
      <c r="G1469">
        <v>2.7927140000000001</v>
      </c>
      <c r="H1469">
        <v>2.9645109999999999</v>
      </c>
      <c r="I1469">
        <v>82.214100000000002</v>
      </c>
      <c r="J1469">
        <v>-0.3494063</v>
      </c>
      <c r="K1469">
        <v>-4.14753E-2</v>
      </c>
      <c r="L1469">
        <v>0.1717968</v>
      </c>
      <c r="M1469">
        <v>0.38506889999999999</v>
      </c>
      <c r="N1469">
        <v>0.69299999999999995</v>
      </c>
      <c r="O1469">
        <v>1337</v>
      </c>
      <c r="P1469" t="s">
        <v>59</v>
      </c>
      <c r="Q1469" t="s">
        <v>60</v>
      </c>
    </row>
    <row r="1470" spans="1:17" x14ac:dyDescent="0.25">
      <c r="A1470" t="s">
        <v>43</v>
      </c>
      <c r="B1470" t="s">
        <v>38</v>
      </c>
      <c r="C1470" t="s">
        <v>51</v>
      </c>
      <c r="D1470" t="s">
        <v>48</v>
      </c>
      <c r="E1470">
        <v>18</v>
      </c>
      <c r="F1470" t="str">
        <f t="shared" si="22"/>
        <v>Aggregate1-in-10June Monthly System Peak Day30% Cycling18</v>
      </c>
      <c r="G1470">
        <v>10.196199999999999</v>
      </c>
      <c r="H1470">
        <v>10.82343</v>
      </c>
      <c r="I1470">
        <v>82.214100000000002</v>
      </c>
      <c r="J1470">
        <v>-1.275682</v>
      </c>
      <c r="K1470">
        <v>-0.15142620000000001</v>
      </c>
      <c r="L1470">
        <v>0.62723019999999996</v>
      </c>
      <c r="M1470">
        <v>1.4058870000000001</v>
      </c>
      <c r="N1470">
        <v>2.5301429999999998</v>
      </c>
      <c r="O1470">
        <v>1337</v>
      </c>
      <c r="P1470" t="s">
        <v>59</v>
      </c>
      <c r="Q1470" t="s">
        <v>60</v>
      </c>
    </row>
    <row r="1471" spans="1:17" x14ac:dyDescent="0.25">
      <c r="A1471" t="s">
        <v>30</v>
      </c>
      <c r="B1471" t="s">
        <v>38</v>
      </c>
      <c r="C1471" t="s">
        <v>51</v>
      </c>
      <c r="D1471" t="s">
        <v>31</v>
      </c>
      <c r="E1471">
        <v>18</v>
      </c>
      <c r="F1471" t="str">
        <f t="shared" si="22"/>
        <v>Average Per Ton1-in-10June Monthly System Peak Day50% Cycling18</v>
      </c>
      <c r="G1471">
        <v>0.7444984</v>
      </c>
      <c r="H1471">
        <v>0.79290850000000002</v>
      </c>
      <c r="I1471">
        <v>81.462599999999995</v>
      </c>
      <c r="J1471">
        <v>-0.12249350000000001</v>
      </c>
      <c r="K1471">
        <v>-2.1522199999999998E-2</v>
      </c>
      <c r="L1471">
        <v>4.8410099999999998E-2</v>
      </c>
      <c r="M1471">
        <v>0.1183425</v>
      </c>
      <c r="N1471">
        <v>0.2193138</v>
      </c>
      <c r="O1471">
        <v>3452</v>
      </c>
      <c r="P1471" t="s">
        <v>59</v>
      </c>
      <c r="Q1471" t="s">
        <v>60</v>
      </c>
    </row>
    <row r="1472" spans="1:17" x14ac:dyDescent="0.25">
      <c r="A1472" t="s">
        <v>28</v>
      </c>
      <c r="B1472" t="s">
        <v>38</v>
      </c>
      <c r="C1472" t="s">
        <v>51</v>
      </c>
      <c r="D1472" t="s">
        <v>31</v>
      </c>
      <c r="E1472">
        <v>18</v>
      </c>
      <c r="F1472" t="str">
        <f t="shared" si="22"/>
        <v>Average Per Premise1-in-10June Monthly System Peak Day50% Cycling18</v>
      </c>
      <c r="G1472">
        <v>6.4165979999999996</v>
      </c>
      <c r="H1472">
        <v>6.8338289999999997</v>
      </c>
      <c r="I1472">
        <v>81.462599999999995</v>
      </c>
      <c r="J1472">
        <v>-1.055733</v>
      </c>
      <c r="K1472">
        <v>-0.1854934</v>
      </c>
      <c r="L1472">
        <v>0.41723169999999998</v>
      </c>
      <c r="M1472">
        <v>1.019957</v>
      </c>
      <c r="N1472">
        <v>1.890196</v>
      </c>
      <c r="O1472">
        <v>3452</v>
      </c>
      <c r="P1472" t="s">
        <v>59</v>
      </c>
      <c r="Q1472" t="s">
        <v>60</v>
      </c>
    </row>
    <row r="1473" spans="1:17" x14ac:dyDescent="0.25">
      <c r="A1473" t="s">
        <v>29</v>
      </c>
      <c r="B1473" t="s">
        <v>38</v>
      </c>
      <c r="C1473" t="s">
        <v>51</v>
      </c>
      <c r="D1473" t="s">
        <v>31</v>
      </c>
      <c r="E1473">
        <v>18</v>
      </c>
      <c r="F1473" t="str">
        <f t="shared" si="22"/>
        <v>Average Per Device1-in-10June Monthly System Peak Day50% Cycling18</v>
      </c>
      <c r="G1473">
        <v>2.8875109999999999</v>
      </c>
      <c r="H1473">
        <v>3.0752679999999999</v>
      </c>
      <c r="I1473">
        <v>81.462599999999995</v>
      </c>
      <c r="J1473">
        <v>-0.47508660000000003</v>
      </c>
      <c r="K1473">
        <v>-8.3473199999999997E-2</v>
      </c>
      <c r="L1473">
        <v>0.18775700000000001</v>
      </c>
      <c r="M1473">
        <v>0.45898719999999998</v>
      </c>
      <c r="N1473">
        <v>0.85060060000000004</v>
      </c>
      <c r="O1473">
        <v>3452</v>
      </c>
      <c r="P1473" t="s">
        <v>59</v>
      </c>
      <c r="Q1473" t="s">
        <v>60</v>
      </c>
    </row>
    <row r="1474" spans="1:17" x14ac:dyDescent="0.25">
      <c r="A1474" t="s">
        <v>43</v>
      </c>
      <c r="B1474" t="s">
        <v>38</v>
      </c>
      <c r="C1474" t="s">
        <v>51</v>
      </c>
      <c r="D1474" t="s">
        <v>31</v>
      </c>
      <c r="E1474">
        <v>18</v>
      </c>
      <c r="F1474" t="str">
        <f t="shared" si="22"/>
        <v>Aggregate1-in-10June Monthly System Peak Day50% Cycling18</v>
      </c>
      <c r="G1474">
        <v>22.150099999999998</v>
      </c>
      <c r="H1474">
        <v>23.59038</v>
      </c>
      <c r="I1474">
        <v>81.462599999999995</v>
      </c>
      <c r="J1474">
        <v>-3.6443889999999999</v>
      </c>
      <c r="K1474">
        <v>-0.64032319999999998</v>
      </c>
      <c r="L1474">
        <v>1.4402839999999999</v>
      </c>
      <c r="M1474">
        <v>3.5208910000000002</v>
      </c>
      <c r="N1474">
        <v>6.5249579999999998</v>
      </c>
      <c r="O1474">
        <v>3452</v>
      </c>
      <c r="P1474" t="s">
        <v>59</v>
      </c>
      <c r="Q1474" t="s">
        <v>60</v>
      </c>
    </row>
    <row r="1475" spans="1:17" x14ac:dyDescent="0.25">
      <c r="A1475" t="s">
        <v>30</v>
      </c>
      <c r="B1475" t="s">
        <v>38</v>
      </c>
      <c r="C1475" t="s">
        <v>51</v>
      </c>
      <c r="D1475" t="s">
        <v>26</v>
      </c>
      <c r="E1475">
        <v>18</v>
      </c>
      <c r="F1475" t="str">
        <f t="shared" ref="F1475:F1538" si="23">CONCATENATE(A1475,B1475,C1475,D1475,E1475)</f>
        <v>Average Per Ton1-in-10June Monthly System Peak DayAll18</v>
      </c>
      <c r="G1475">
        <v>0.73732379999999997</v>
      </c>
      <c r="H1475">
        <v>0.78456349999999997</v>
      </c>
      <c r="I1475">
        <v>81.672399999999996</v>
      </c>
      <c r="J1475">
        <v>-0.1134023</v>
      </c>
      <c r="K1475">
        <v>-1.8493699999999998E-2</v>
      </c>
      <c r="L1475">
        <v>4.7239700000000003E-2</v>
      </c>
      <c r="M1475">
        <v>0.112973</v>
      </c>
      <c r="N1475">
        <v>0.2078816</v>
      </c>
      <c r="O1475">
        <v>4789</v>
      </c>
      <c r="P1475" t="s">
        <v>59</v>
      </c>
      <c r="Q1475" t="s">
        <v>60</v>
      </c>
    </row>
    <row r="1476" spans="1:17" x14ac:dyDescent="0.25">
      <c r="A1476" t="s">
        <v>28</v>
      </c>
      <c r="B1476" t="s">
        <v>38</v>
      </c>
      <c r="C1476" t="s">
        <v>51</v>
      </c>
      <c r="D1476" t="s">
        <v>26</v>
      </c>
      <c r="E1476">
        <v>18</v>
      </c>
      <c r="F1476" t="str">
        <f t="shared" si="23"/>
        <v>Average Per Premise1-in-10June Monthly System Peak DayAll18</v>
      </c>
      <c r="G1476">
        <v>6.7645809999999997</v>
      </c>
      <c r="H1476">
        <v>7.1979810000000004</v>
      </c>
      <c r="I1476">
        <v>81.672399999999996</v>
      </c>
      <c r="J1476">
        <v>-1.0404089999999999</v>
      </c>
      <c r="K1476">
        <v>-0.16967070000000001</v>
      </c>
      <c r="L1476">
        <v>0.43340040000000002</v>
      </c>
      <c r="M1476">
        <v>1.0364709999999999</v>
      </c>
      <c r="N1476">
        <v>1.9072100000000001</v>
      </c>
      <c r="O1476">
        <v>4789</v>
      </c>
      <c r="P1476" t="s">
        <v>59</v>
      </c>
      <c r="Q1476" t="s">
        <v>60</v>
      </c>
    </row>
    <row r="1477" spans="1:17" x14ac:dyDescent="0.25">
      <c r="A1477" t="s">
        <v>29</v>
      </c>
      <c r="B1477" t="s">
        <v>38</v>
      </c>
      <c r="C1477" t="s">
        <v>51</v>
      </c>
      <c r="D1477" t="s">
        <v>26</v>
      </c>
      <c r="E1477">
        <v>18</v>
      </c>
      <c r="F1477" t="str">
        <f t="shared" si="23"/>
        <v>Average Per Device1-in-10June Monthly System Peak DayAll18</v>
      </c>
      <c r="G1477">
        <v>2.861294</v>
      </c>
      <c r="H1477">
        <v>3.0446149999999998</v>
      </c>
      <c r="I1477">
        <v>81.672399999999996</v>
      </c>
      <c r="J1477">
        <v>-0.44007429999999997</v>
      </c>
      <c r="K1477">
        <v>-7.1767600000000001E-2</v>
      </c>
      <c r="L1477">
        <v>0.1833205</v>
      </c>
      <c r="M1477">
        <v>0.43840849999999998</v>
      </c>
      <c r="N1477">
        <v>0.80671519999999997</v>
      </c>
      <c r="O1477">
        <v>4789</v>
      </c>
      <c r="P1477" t="s">
        <v>59</v>
      </c>
      <c r="Q1477" t="s">
        <v>60</v>
      </c>
    </row>
    <row r="1478" spans="1:17" x14ac:dyDescent="0.25">
      <c r="A1478" t="s">
        <v>43</v>
      </c>
      <c r="B1478" t="s">
        <v>38</v>
      </c>
      <c r="C1478" t="s">
        <v>51</v>
      </c>
      <c r="D1478" t="s">
        <v>26</v>
      </c>
      <c r="E1478">
        <v>18</v>
      </c>
      <c r="F1478" t="str">
        <f t="shared" si="23"/>
        <v>Aggregate1-in-10June Monthly System Peak DayAll18</v>
      </c>
      <c r="G1478">
        <v>32.395580000000002</v>
      </c>
      <c r="H1478">
        <v>34.471130000000002</v>
      </c>
      <c r="I1478">
        <v>81.672399999999996</v>
      </c>
      <c r="J1478">
        <v>-4.9825210000000002</v>
      </c>
      <c r="K1478">
        <v>-0.81255279999999996</v>
      </c>
      <c r="L1478">
        <v>2.0755539999999999</v>
      </c>
      <c r="M1478">
        <v>4.9636620000000002</v>
      </c>
      <c r="N1478">
        <v>9.1336300000000001</v>
      </c>
      <c r="O1478">
        <v>4789</v>
      </c>
      <c r="P1478" t="s">
        <v>59</v>
      </c>
      <c r="Q1478" t="s">
        <v>60</v>
      </c>
    </row>
    <row r="1479" spans="1:17" x14ac:dyDescent="0.25">
      <c r="A1479" t="s">
        <v>30</v>
      </c>
      <c r="B1479" t="s">
        <v>38</v>
      </c>
      <c r="C1479" t="s">
        <v>52</v>
      </c>
      <c r="D1479" t="s">
        <v>48</v>
      </c>
      <c r="E1479">
        <v>18</v>
      </c>
      <c r="F1479" t="str">
        <f t="shared" si="23"/>
        <v>Average Per Ton1-in-10May Monthly System Peak Day30% Cycling18</v>
      </c>
      <c r="G1479">
        <v>0.71929670000000001</v>
      </c>
      <c r="H1479">
        <v>0.76354120000000003</v>
      </c>
      <c r="I1479">
        <v>81.285600000000002</v>
      </c>
      <c r="J1479">
        <v>-8.9838500000000002E-2</v>
      </c>
      <c r="K1479">
        <v>-1.0621200000000001E-2</v>
      </c>
      <c r="L1479">
        <v>4.4244499999999999E-2</v>
      </c>
      <c r="M1479">
        <v>9.9110199999999996E-2</v>
      </c>
      <c r="N1479">
        <v>0.1783275</v>
      </c>
      <c r="O1479">
        <v>1337</v>
      </c>
      <c r="P1479" t="s">
        <v>59</v>
      </c>
      <c r="Q1479" t="s">
        <v>60</v>
      </c>
    </row>
    <row r="1480" spans="1:17" x14ac:dyDescent="0.25">
      <c r="A1480" t="s">
        <v>28</v>
      </c>
      <c r="B1480" t="s">
        <v>38</v>
      </c>
      <c r="C1480" t="s">
        <v>52</v>
      </c>
      <c r="D1480" t="s">
        <v>48</v>
      </c>
      <c r="E1480">
        <v>18</v>
      </c>
      <c r="F1480" t="str">
        <f t="shared" si="23"/>
        <v>Average Per Premise1-in-10May Monthly System Peak Day30% Cycling18</v>
      </c>
      <c r="G1480">
        <v>7.6314320000000002</v>
      </c>
      <c r="H1480">
        <v>8.1008469999999999</v>
      </c>
      <c r="I1480">
        <v>81.285600000000002</v>
      </c>
      <c r="J1480">
        <v>-0.95314829999999995</v>
      </c>
      <c r="K1480">
        <v>-0.1126861</v>
      </c>
      <c r="L1480">
        <v>0.46941539999999998</v>
      </c>
      <c r="M1480">
        <v>1.051517</v>
      </c>
      <c r="N1480">
        <v>1.8919790000000001</v>
      </c>
      <c r="O1480">
        <v>1337</v>
      </c>
      <c r="P1480" t="s">
        <v>59</v>
      </c>
      <c r="Q1480" t="s">
        <v>60</v>
      </c>
    </row>
    <row r="1481" spans="1:17" x14ac:dyDescent="0.25">
      <c r="A1481" t="s">
        <v>29</v>
      </c>
      <c r="B1481" t="s">
        <v>38</v>
      </c>
      <c r="C1481" t="s">
        <v>52</v>
      </c>
      <c r="D1481" t="s">
        <v>48</v>
      </c>
      <c r="E1481">
        <v>18</v>
      </c>
      <c r="F1481" t="str">
        <f t="shared" si="23"/>
        <v>Average Per Device1-in-10May Monthly System Peak Day30% Cycling18</v>
      </c>
      <c r="G1481">
        <v>2.794638</v>
      </c>
      <c r="H1481">
        <v>2.9665379999999999</v>
      </c>
      <c r="I1481">
        <v>81.285600000000002</v>
      </c>
      <c r="J1481">
        <v>-0.34904390000000002</v>
      </c>
      <c r="K1481">
        <v>-4.1265799999999998E-2</v>
      </c>
      <c r="L1481">
        <v>0.17190040000000001</v>
      </c>
      <c r="M1481">
        <v>0.38506659999999998</v>
      </c>
      <c r="N1481">
        <v>0.69284469999999998</v>
      </c>
      <c r="O1481">
        <v>1337</v>
      </c>
      <c r="P1481" t="s">
        <v>59</v>
      </c>
      <c r="Q1481" t="s">
        <v>60</v>
      </c>
    </row>
    <row r="1482" spans="1:17" x14ac:dyDescent="0.25">
      <c r="A1482" t="s">
        <v>43</v>
      </c>
      <c r="B1482" t="s">
        <v>38</v>
      </c>
      <c r="C1482" t="s">
        <v>52</v>
      </c>
      <c r="D1482" t="s">
        <v>48</v>
      </c>
      <c r="E1482">
        <v>18</v>
      </c>
      <c r="F1482" t="str">
        <f t="shared" si="23"/>
        <v>Aggregate1-in-10May Monthly System Peak Day30% Cycling18</v>
      </c>
      <c r="G1482">
        <v>10.20322</v>
      </c>
      <c r="H1482">
        <v>10.830830000000001</v>
      </c>
      <c r="I1482">
        <v>81.285600000000002</v>
      </c>
      <c r="J1482">
        <v>-1.274359</v>
      </c>
      <c r="K1482">
        <v>-0.1506613</v>
      </c>
      <c r="L1482">
        <v>0.62760839999999996</v>
      </c>
      <c r="M1482">
        <v>1.405878</v>
      </c>
      <c r="N1482">
        <v>2.529576</v>
      </c>
      <c r="O1482">
        <v>1337</v>
      </c>
      <c r="P1482" t="s">
        <v>59</v>
      </c>
      <c r="Q1482" t="s">
        <v>60</v>
      </c>
    </row>
    <row r="1483" spans="1:17" x14ac:dyDescent="0.25">
      <c r="A1483" t="s">
        <v>30</v>
      </c>
      <c r="B1483" t="s">
        <v>38</v>
      </c>
      <c r="C1483" t="s">
        <v>52</v>
      </c>
      <c r="D1483" t="s">
        <v>31</v>
      </c>
      <c r="E1483">
        <v>18</v>
      </c>
      <c r="F1483" t="str">
        <f t="shared" si="23"/>
        <v>Average Per Ton1-in-10May Monthly System Peak Day50% Cycling18</v>
      </c>
      <c r="G1483">
        <v>0.7440561</v>
      </c>
      <c r="H1483">
        <v>0.79223030000000005</v>
      </c>
      <c r="I1483">
        <v>80.721999999999994</v>
      </c>
      <c r="J1483">
        <v>-0.12294140000000001</v>
      </c>
      <c r="K1483">
        <v>-2.18449E-2</v>
      </c>
      <c r="L1483">
        <v>4.81742E-2</v>
      </c>
      <c r="M1483">
        <v>0.1181933</v>
      </c>
      <c r="N1483">
        <v>0.21928980000000001</v>
      </c>
      <c r="O1483">
        <v>3452</v>
      </c>
      <c r="P1483" t="s">
        <v>59</v>
      </c>
      <c r="Q1483" t="s">
        <v>60</v>
      </c>
    </row>
    <row r="1484" spans="1:17" x14ac:dyDescent="0.25">
      <c r="A1484" t="s">
        <v>28</v>
      </c>
      <c r="B1484" t="s">
        <v>38</v>
      </c>
      <c r="C1484" t="s">
        <v>52</v>
      </c>
      <c r="D1484" t="s">
        <v>31</v>
      </c>
      <c r="E1484">
        <v>18</v>
      </c>
      <c r="F1484" t="str">
        <f t="shared" si="23"/>
        <v>Average Per Premise1-in-10May Monthly System Peak Day50% Cycling18</v>
      </c>
      <c r="G1484">
        <v>6.4127859999999997</v>
      </c>
      <c r="H1484">
        <v>6.8279839999999998</v>
      </c>
      <c r="I1484">
        <v>80.721999999999994</v>
      </c>
      <c r="J1484">
        <v>-1.059593</v>
      </c>
      <c r="K1484">
        <v>-0.18827440000000001</v>
      </c>
      <c r="L1484">
        <v>0.41519820000000002</v>
      </c>
      <c r="M1484">
        <v>1.0186710000000001</v>
      </c>
      <c r="N1484">
        <v>1.8899900000000001</v>
      </c>
      <c r="O1484">
        <v>3452</v>
      </c>
      <c r="P1484" t="s">
        <v>59</v>
      </c>
      <c r="Q1484" t="s">
        <v>60</v>
      </c>
    </row>
    <row r="1485" spans="1:17" x14ac:dyDescent="0.25">
      <c r="A1485" t="s">
        <v>29</v>
      </c>
      <c r="B1485" t="s">
        <v>38</v>
      </c>
      <c r="C1485" t="s">
        <v>52</v>
      </c>
      <c r="D1485" t="s">
        <v>31</v>
      </c>
      <c r="E1485">
        <v>18</v>
      </c>
      <c r="F1485" t="str">
        <f t="shared" si="23"/>
        <v>Average Per Device1-in-10May Monthly System Peak Day50% Cycling18</v>
      </c>
      <c r="G1485">
        <v>2.8857949999999999</v>
      </c>
      <c r="H1485">
        <v>3.0726369999999998</v>
      </c>
      <c r="I1485">
        <v>80.721999999999994</v>
      </c>
      <c r="J1485">
        <v>-0.47682380000000002</v>
      </c>
      <c r="K1485">
        <v>-8.47247E-2</v>
      </c>
      <c r="L1485">
        <v>0.18684190000000001</v>
      </c>
      <c r="M1485">
        <v>0.4584085</v>
      </c>
      <c r="N1485">
        <v>0.85050760000000003</v>
      </c>
      <c r="O1485">
        <v>3452</v>
      </c>
      <c r="P1485" t="s">
        <v>59</v>
      </c>
      <c r="Q1485" t="s">
        <v>60</v>
      </c>
    </row>
    <row r="1486" spans="1:17" x14ac:dyDescent="0.25">
      <c r="A1486" t="s">
        <v>43</v>
      </c>
      <c r="B1486" t="s">
        <v>38</v>
      </c>
      <c r="C1486" t="s">
        <v>52</v>
      </c>
      <c r="D1486" t="s">
        <v>31</v>
      </c>
      <c r="E1486">
        <v>18</v>
      </c>
      <c r="F1486" t="str">
        <f t="shared" si="23"/>
        <v>Aggregate1-in-10May Monthly System Peak Day50% Cycling18</v>
      </c>
      <c r="G1486">
        <v>22.136939999999999</v>
      </c>
      <c r="H1486">
        <v>23.5702</v>
      </c>
      <c r="I1486">
        <v>80.721999999999994</v>
      </c>
      <c r="J1486">
        <v>-3.657715</v>
      </c>
      <c r="K1486">
        <v>-0.64992329999999998</v>
      </c>
      <c r="L1486">
        <v>1.4332640000000001</v>
      </c>
      <c r="M1486">
        <v>3.516451</v>
      </c>
      <c r="N1486">
        <v>6.5242440000000004</v>
      </c>
      <c r="O1486">
        <v>3452</v>
      </c>
      <c r="P1486" t="s">
        <v>59</v>
      </c>
      <c r="Q1486" t="s">
        <v>60</v>
      </c>
    </row>
    <row r="1487" spans="1:17" x14ac:dyDescent="0.25">
      <c r="A1487" t="s">
        <v>30</v>
      </c>
      <c r="B1487" t="s">
        <v>38</v>
      </c>
      <c r="C1487" t="s">
        <v>52</v>
      </c>
      <c r="D1487" t="s">
        <v>26</v>
      </c>
      <c r="E1487">
        <v>18</v>
      </c>
      <c r="F1487" t="str">
        <f t="shared" si="23"/>
        <v>Average Per Ton1-in-10May Monthly System Peak DayAll18</v>
      </c>
      <c r="G1487">
        <v>0.73714329999999995</v>
      </c>
      <c r="H1487">
        <v>0.78422029999999998</v>
      </c>
      <c r="I1487">
        <v>80.879300000000001</v>
      </c>
      <c r="J1487">
        <v>-0.1136991</v>
      </c>
      <c r="K1487">
        <v>-1.8711200000000001E-2</v>
      </c>
      <c r="L1487">
        <v>4.7077000000000001E-2</v>
      </c>
      <c r="M1487">
        <v>0.1128653</v>
      </c>
      <c r="N1487">
        <v>0.20785310000000001</v>
      </c>
      <c r="O1487">
        <v>4789</v>
      </c>
      <c r="P1487" t="s">
        <v>59</v>
      </c>
      <c r="Q1487" t="s">
        <v>60</v>
      </c>
    </row>
    <row r="1488" spans="1:17" x14ac:dyDescent="0.25">
      <c r="A1488" t="s">
        <v>28</v>
      </c>
      <c r="B1488" t="s">
        <v>38</v>
      </c>
      <c r="C1488" t="s">
        <v>52</v>
      </c>
      <c r="D1488" t="s">
        <v>26</v>
      </c>
      <c r="E1488">
        <v>18</v>
      </c>
      <c r="F1488" t="str">
        <f t="shared" si="23"/>
        <v>Average Per Premise1-in-10May Monthly System Peak DayAll18</v>
      </c>
      <c r="G1488">
        <v>6.7629239999999999</v>
      </c>
      <c r="H1488">
        <v>7.194833</v>
      </c>
      <c r="I1488">
        <v>80.879300000000001</v>
      </c>
      <c r="J1488">
        <v>-1.0431319999999999</v>
      </c>
      <c r="K1488">
        <v>-0.1716664</v>
      </c>
      <c r="L1488">
        <v>0.43190840000000003</v>
      </c>
      <c r="M1488">
        <v>1.0354829999999999</v>
      </c>
      <c r="N1488">
        <v>1.906949</v>
      </c>
      <c r="O1488">
        <v>4789</v>
      </c>
      <c r="P1488" t="s">
        <v>59</v>
      </c>
      <c r="Q1488" t="s">
        <v>60</v>
      </c>
    </row>
    <row r="1489" spans="1:17" x14ac:dyDescent="0.25">
      <c r="A1489" t="s">
        <v>29</v>
      </c>
      <c r="B1489" t="s">
        <v>38</v>
      </c>
      <c r="C1489" t="s">
        <v>52</v>
      </c>
      <c r="D1489" t="s">
        <v>26</v>
      </c>
      <c r="E1489">
        <v>18</v>
      </c>
      <c r="F1489" t="str">
        <f t="shared" si="23"/>
        <v>Average Per Device1-in-10May Monthly System Peak DayAll18</v>
      </c>
      <c r="G1489">
        <v>2.8605939999999999</v>
      </c>
      <c r="H1489">
        <v>3.0432830000000002</v>
      </c>
      <c r="I1489">
        <v>80.879300000000001</v>
      </c>
      <c r="J1489">
        <v>-0.44122600000000001</v>
      </c>
      <c r="K1489">
        <v>-7.2611800000000004E-2</v>
      </c>
      <c r="L1489">
        <v>0.1826894</v>
      </c>
      <c r="M1489">
        <v>0.4379905</v>
      </c>
      <c r="N1489">
        <v>0.80660480000000001</v>
      </c>
      <c r="O1489">
        <v>4789</v>
      </c>
      <c r="P1489" t="s">
        <v>59</v>
      </c>
      <c r="Q1489" t="s">
        <v>60</v>
      </c>
    </row>
    <row r="1490" spans="1:17" x14ac:dyDescent="0.25">
      <c r="A1490" t="s">
        <v>43</v>
      </c>
      <c r="B1490" t="s">
        <v>38</v>
      </c>
      <c r="C1490" t="s">
        <v>52</v>
      </c>
      <c r="D1490" t="s">
        <v>26</v>
      </c>
      <c r="E1490">
        <v>18</v>
      </c>
      <c r="F1490" t="str">
        <f t="shared" si="23"/>
        <v>Aggregate1-in-10May Monthly System Peak DayAll18</v>
      </c>
      <c r="G1490">
        <v>32.387639999999998</v>
      </c>
      <c r="H1490">
        <v>34.456049999999998</v>
      </c>
      <c r="I1490">
        <v>80.879300000000001</v>
      </c>
      <c r="J1490">
        <v>-4.9955610000000004</v>
      </c>
      <c r="K1490">
        <v>-0.82211029999999996</v>
      </c>
      <c r="L1490">
        <v>2.0684089999999999</v>
      </c>
      <c r="M1490">
        <v>4.9589280000000002</v>
      </c>
      <c r="N1490">
        <v>9.1323799999999995</v>
      </c>
      <c r="O1490">
        <v>4789</v>
      </c>
      <c r="P1490" t="s">
        <v>59</v>
      </c>
      <c r="Q1490" t="s">
        <v>60</v>
      </c>
    </row>
    <row r="1491" spans="1:17" x14ac:dyDescent="0.25">
      <c r="A1491" t="s">
        <v>30</v>
      </c>
      <c r="B1491" t="s">
        <v>38</v>
      </c>
      <c r="C1491" t="s">
        <v>53</v>
      </c>
      <c r="D1491" t="s">
        <v>48</v>
      </c>
      <c r="E1491">
        <v>18</v>
      </c>
      <c r="F1491" t="str">
        <f t="shared" si="23"/>
        <v>Average Per Ton1-in-10October Monthly System Peak Day30% Cycling18</v>
      </c>
      <c r="G1491">
        <v>0.76070579999999999</v>
      </c>
      <c r="H1491">
        <v>0.80717970000000006</v>
      </c>
      <c r="I1491">
        <v>80.254199999999997</v>
      </c>
      <c r="J1491">
        <v>-8.2761799999999996E-2</v>
      </c>
      <c r="K1491">
        <v>-6.4082999999999996E-3</v>
      </c>
      <c r="L1491">
        <v>4.6473899999999999E-2</v>
      </c>
      <c r="M1491">
        <v>9.9356100000000003E-2</v>
      </c>
      <c r="N1491">
        <v>0.1757097</v>
      </c>
      <c r="O1491">
        <v>1337</v>
      </c>
      <c r="P1491" t="s">
        <v>59</v>
      </c>
      <c r="Q1491" t="s">
        <v>60</v>
      </c>
    </row>
    <row r="1492" spans="1:17" x14ac:dyDescent="0.25">
      <c r="A1492" t="s">
        <v>28</v>
      </c>
      <c r="B1492" t="s">
        <v>38</v>
      </c>
      <c r="C1492" t="s">
        <v>53</v>
      </c>
      <c r="D1492" t="s">
        <v>48</v>
      </c>
      <c r="E1492">
        <v>18</v>
      </c>
      <c r="F1492" t="str">
        <f t="shared" si="23"/>
        <v>Average Per Premise1-in-10October Monthly System Peak Day30% Cycling18</v>
      </c>
      <c r="G1492">
        <v>8.0707649999999997</v>
      </c>
      <c r="H1492">
        <v>8.5638330000000007</v>
      </c>
      <c r="I1492">
        <v>80.254199999999997</v>
      </c>
      <c r="J1492">
        <v>-0.87806790000000001</v>
      </c>
      <c r="K1492">
        <v>-6.7989499999999994E-2</v>
      </c>
      <c r="L1492">
        <v>0.49306850000000002</v>
      </c>
      <c r="M1492">
        <v>1.0541259999999999</v>
      </c>
      <c r="N1492">
        <v>1.8642049999999999</v>
      </c>
      <c r="O1492">
        <v>1337</v>
      </c>
      <c r="P1492" t="s">
        <v>59</v>
      </c>
      <c r="Q1492" t="s">
        <v>60</v>
      </c>
    </row>
    <row r="1493" spans="1:17" x14ac:dyDescent="0.25">
      <c r="A1493" t="s">
        <v>29</v>
      </c>
      <c r="B1493" t="s">
        <v>38</v>
      </c>
      <c r="C1493" t="s">
        <v>53</v>
      </c>
      <c r="D1493" t="s">
        <v>48</v>
      </c>
      <c r="E1493">
        <v>18</v>
      </c>
      <c r="F1493" t="str">
        <f t="shared" si="23"/>
        <v>Average Per Device1-in-10October Monthly System Peak Day30% Cycling18</v>
      </c>
      <c r="G1493">
        <v>2.9555220000000002</v>
      </c>
      <c r="H1493">
        <v>3.136085</v>
      </c>
      <c r="I1493">
        <v>80.254199999999997</v>
      </c>
      <c r="J1493">
        <v>-0.32154939999999999</v>
      </c>
      <c r="K1493">
        <v>-2.4897800000000001E-2</v>
      </c>
      <c r="L1493">
        <v>0.18056220000000001</v>
      </c>
      <c r="M1493">
        <v>0.38602219999999998</v>
      </c>
      <c r="N1493">
        <v>0.68267370000000005</v>
      </c>
      <c r="O1493">
        <v>1337</v>
      </c>
      <c r="P1493" t="s">
        <v>59</v>
      </c>
      <c r="Q1493" t="s">
        <v>60</v>
      </c>
    </row>
    <row r="1494" spans="1:17" x14ac:dyDescent="0.25">
      <c r="A1494" t="s">
        <v>43</v>
      </c>
      <c r="B1494" t="s">
        <v>38</v>
      </c>
      <c r="C1494" t="s">
        <v>53</v>
      </c>
      <c r="D1494" t="s">
        <v>48</v>
      </c>
      <c r="E1494">
        <v>18</v>
      </c>
      <c r="F1494" t="str">
        <f t="shared" si="23"/>
        <v>Aggregate1-in-10October Monthly System Peak Day30% Cycling18</v>
      </c>
      <c r="G1494">
        <v>10.790609999999999</v>
      </c>
      <c r="H1494">
        <v>11.44984</v>
      </c>
      <c r="I1494">
        <v>80.254199999999997</v>
      </c>
      <c r="J1494">
        <v>-1.173977</v>
      </c>
      <c r="K1494">
        <v>-9.0901899999999994E-2</v>
      </c>
      <c r="L1494">
        <v>0.6592325</v>
      </c>
      <c r="M1494">
        <v>1.409367</v>
      </c>
      <c r="N1494">
        <v>2.492442</v>
      </c>
      <c r="O1494">
        <v>1337</v>
      </c>
      <c r="P1494" t="s">
        <v>59</v>
      </c>
      <c r="Q1494" t="s">
        <v>60</v>
      </c>
    </row>
    <row r="1495" spans="1:17" x14ac:dyDescent="0.25">
      <c r="A1495" t="s">
        <v>30</v>
      </c>
      <c r="B1495" t="s">
        <v>38</v>
      </c>
      <c r="C1495" t="s">
        <v>53</v>
      </c>
      <c r="D1495" t="s">
        <v>31</v>
      </c>
      <c r="E1495">
        <v>18</v>
      </c>
      <c r="F1495" t="str">
        <f t="shared" si="23"/>
        <v>Average Per Ton1-in-10October Monthly System Peak Day50% Cycling18</v>
      </c>
      <c r="G1495">
        <v>0.75705990000000001</v>
      </c>
      <c r="H1495">
        <v>0.81217159999999999</v>
      </c>
      <c r="I1495">
        <v>79.8446</v>
      </c>
      <c r="J1495">
        <v>-0.1109411</v>
      </c>
      <c r="K1495">
        <v>-1.28358E-2</v>
      </c>
      <c r="L1495">
        <v>5.5111599999999997E-2</v>
      </c>
      <c r="M1495">
        <v>0.1230591</v>
      </c>
      <c r="N1495">
        <v>0.22116440000000001</v>
      </c>
      <c r="O1495">
        <v>3452</v>
      </c>
      <c r="P1495" t="s">
        <v>59</v>
      </c>
      <c r="Q1495" t="s">
        <v>60</v>
      </c>
    </row>
    <row r="1496" spans="1:17" x14ac:dyDescent="0.25">
      <c r="A1496" t="s">
        <v>28</v>
      </c>
      <c r="B1496" t="s">
        <v>38</v>
      </c>
      <c r="C1496" t="s">
        <v>53</v>
      </c>
      <c r="D1496" t="s">
        <v>31</v>
      </c>
      <c r="E1496">
        <v>18</v>
      </c>
      <c r="F1496" t="str">
        <f t="shared" si="23"/>
        <v>Average Per Premise1-in-10October Monthly System Peak Day50% Cycling18</v>
      </c>
      <c r="G1496">
        <v>6.5248609999999996</v>
      </c>
      <c r="H1496">
        <v>6.9998509999999996</v>
      </c>
      <c r="I1496">
        <v>79.8446</v>
      </c>
      <c r="J1496">
        <v>-0.95616659999999998</v>
      </c>
      <c r="K1496">
        <v>-0.1106277</v>
      </c>
      <c r="L1496">
        <v>0.47498990000000002</v>
      </c>
      <c r="M1496">
        <v>1.060608</v>
      </c>
      <c r="N1496">
        <v>1.906147</v>
      </c>
      <c r="O1496">
        <v>3452</v>
      </c>
      <c r="P1496" t="s">
        <v>59</v>
      </c>
      <c r="Q1496" t="s">
        <v>60</v>
      </c>
    </row>
    <row r="1497" spans="1:17" x14ac:dyDescent="0.25">
      <c r="A1497" t="s">
        <v>29</v>
      </c>
      <c r="B1497" t="s">
        <v>38</v>
      </c>
      <c r="C1497" t="s">
        <v>53</v>
      </c>
      <c r="D1497" t="s">
        <v>31</v>
      </c>
      <c r="E1497">
        <v>18</v>
      </c>
      <c r="F1497" t="str">
        <f t="shared" si="23"/>
        <v>Average Per Device1-in-10October Monthly System Peak Day50% Cycling18</v>
      </c>
      <c r="G1497">
        <v>2.9362300000000001</v>
      </c>
      <c r="H1497">
        <v>3.1499790000000001</v>
      </c>
      <c r="I1497">
        <v>79.8446</v>
      </c>
      <c r="J1497">
        <v>-0.43028119999999997</v>
      </c>
      <c r="K1497">
        <v>-4.97832E-2</v>
      </c>
      <c r="L1497">
        <v>0.21374850000000001</v>
      </c>
      <c r="M1497">
        <v>0.47728029999999999</v>
      </c>
      <c r="N1497">
        <v>0.85777829999999999</v>
      </c>
      <c r="O1497">
        <v>3452</v>
      </c>
      <c r="P1497" t="s">
        <v>59</v>
      </c>
      <c r="Q1497" t="s">
        <v>60</v>
      </c>
    </row>
    <row r="1498" spans="1:17" x14ac:dyDescent="0.25">
      <c r="A1498" t="s">
        <v>43</v>
      </c>
      <c r="B1498" t="s">
        <v>38</v>
      </c>
      <c r="C1498" t="s">
        <v>53</v>
      </c>
      <c r="D1498" t="s">
        <v>31</v>
      </c>
      <c r="E1498">
        <v>18</v>
      </c>
      <c r="F1498" t="str">
        <f t="shared" si="23"/>
        <v>Aggregate1-in-10October Monthly System Peak Day50% Cycling18</v>
      </c>
      <c r="G1498">
        <v>22.523820000000001</v>
      </c>
      <c r="H1498">
        <v>24.163489999999999</v>
      </c>
      <c r="I1498">
        <v>79.8446</v>
      </c>
      <c r="J1498">
        <v>-3.3006869999999999</v>
      </c>
      <c r="K1498">
        <v>-0.38188689999999997</v>
      </c>
      <c r="L1498">
        <v>1.6396649999999999</v>
      </c>
      <c r="M1498">
        <v>3.6612170000000002</v>
      </c>
      <c r="N1498">
        <v>6.5800179999999999</v>
      </c>
      <c r="O1498">
        <v>3452</v>
      </c>
      <c r="P1498" t="s">
        <v>59</v>
      </c>
      <c r="Q1498" t="s">
        <v>60</v>
      </c>
    </row>
    <row r="1499" spans="1:17" x14ac:dyDescent="0.25">
      <c r="A1499" t="s">
        <v>30</v>
      </c>
      <c r="B1499" t="s">
        <v>38</v>
      </c>
      <c r="C1499" t="s">
        <v>53</v>
      </c>
      <c r="D1499" t="s">
        <v>26</v>
      </c>
      <c r="E1499">
        <v>18</v>
      </c>
      <c r="F1499" t="str">
        <f t="shared" si="23"/>
        <v>Average Per Ton1-in-10October Monthly System Peak DayAll18</v>
      </c>
      <c r="G1499">
        <v>0.75807789999999997</v>
      </c>
      <c r="H1499">
        <v>0.81077779999999999</v>
      </c>
      <c r="I1499">
        <v>79.959000000000003</v>
      </c>
      <c r="J1499">
        <v>-0.1030735</v>
      </c>
      <c r="K1499">
        <v>-1.1041199999999999E-2</v>
      </c>
      <c r="L1499">
        <v>5.2699999999999997E-2</v>
      </c>
      <c r="M1499">
        <v>0.11644119999999999</v>
      </c>
      <c r="N1499">
        <v>0.20847350000000001</v>
      </c>
      <c r="O1499">
        <v>4789</v>
      </c>
      <c r="P1499" t="s">
        <v>59</v>
      </c>
      <c r="Q1499" t="s">
        <v>60</v>
      </c>
    </row>
    <row r="1500" spans="1:17" x14ac:dyDescent="0.25">
      <c r="A1500" t="s">
        <v>28</v>
      </c>
      <c r="B1500" t="s">
        <v>38</v>
      </c>
      <c r="C1500" t="s">
        <v>53</v>
      </c>
      <c r="D1500" t="s">
        <v>26</v>
      </c>
      <c r="E1500">
        <v>18</v>
      </c>
      <c r="F1500" t="str">
        <f t="shared" si="23"/>
        <v>Average Per Premise1-in-10October Monthly System Peak DayAll18</v>
      </c>
      <c r="G1500">
        <v>6.9549890000000003</v>
      </c>
      <c r="H1500">
        <v>7.438485</v>
      </c>
      <c r="I1500">
        <v>79.959000000000003</v>
      </c>
      <c r="J1500">
        <v>-0.94564800000000004</v>
      </c>
      <c r="K1500">
        <v>-0.101298</v>
      </c>
      <c r="L1500">
        <v>0.48349629999999999</v>
      </c>
      <c r="M1500">
        <v>1.0682910000000001</v>
      </c>
      <c r="N1500">
        <v>1.912641</v>
      </c>
      <c r="O1500">
        <v>4789</v>
      </c>
      <c r="P1500" t="s">
        <v>59</v>
      </c>
      <c r="Q1500" t="s">
        <v>60</v>
      </c>
    </row>
    <row r="1501" spans="1:17" x14ac:dyDescent="0.25">
      <c r="A1501" t="s">
        <v>29</v>
      </c>
      <c r="B1501" t="s">
        <v>38</v>
      </c>
      <c r="C1501" t="s">
        <v>53</v>
      </c>
      <c r="D1501" t="s">
        <v>26</v>
      </c>
      <c r="E1501">
        <v>18</v>
      </c>
      <c r="F1501" t="str">
        <f t="shared" si="23"/>
        <v>Average Per Device1-in-10October Monthly System Peak DayAll18</v>
      </c>
      <c r="G1501">
        <v>2.9418340000000001</v>
      </c>
      <c r="H1501">
        <v>3.146344</v>
      </c>
      <c r="I1501">
        <v>79.959000000000003</v>
      </c>
      <c r="J1501">
        <v>-0.39999190000000001</v>
      </c>
      <c r="K1501">
        <v>-4.2847200000000002E-2</v>
      </c>
      <c r="L1501">
        <v>0.2045101</v>
      </c>
      <c r="M1501">
        <v>0.45186739999999997</v>
      </c>
      <c r="N1501">
        <v>0.80901219999999996</v>
      </c>
      <c r="O1501">
        <v>4789</v>
      </c>
      <c r="P1501" t="s">
        <v>59</v>
      </c>
      <c r="Q1501" t="s">
        <v>60</v>
      </c>
    </row>
    <row r="1502" spans="1:17" x14ac:dyDescent="0.25">
      <c r="A1502" t="s">
        <v>43</v>
      </c>
      <c r="B1502" t="s">
        <v>38</v>
      </c>
      <c r="C1502" t="s">
        <v>53</v>
      </c>
      <c r="D1502" t="s">
        <v>26</v>
      </c>
      <c r="E1502">
        <v>18</v>
      </c>
      <c r="F1502" t="str">
        <f t="shared" si="23"/>
        <v>Aggregate1-in-10October Monthly System Peak DayAll18</v>
      </c>
      <c r="G1502">
        <v>33.30744</v>
      </c>
      <c r="H1502">
        <v>35.622900000000001</v>
      </c>
      <c r="I1502">
        <v>79.959000000000003</v>
      </c>
      <c r="J1502">
        <v>-4.528708</v>
      </c>
      <c r="K1502">
        <v>-0.48511599999999999</v>
      </c>
      <c r="L1502">
        <v>2.315464</v>
      </c>
      <c r="M1502">
        <v>5.1160430000000003</v>
      </c>
      <c r="N1502">
        <v>9.1596360000000008</v>
      </c>
      <c r="O1502">
        <v>4789</v>
      </c>
      <c r="P1502" t="s">
        <v>59</v>
      </c>
      <c r="Q1502" t="s">
        <v>60</v>
      </c>
    </row>
    <row r="1503" spans="1:17" x14ac:dyDescent="0.25">
      <c r="A1503" t="s">
        <v>30</v>
      </c>
      <c r="B1503" t="s">
        <v>38</v>
      </c>
      <c r="C1503" t="s">
        <v>54</v>
      </c>
      <c r="D1503" t="s">
        <v>48</v>
      </c>
      <c r="E1503">
        <v>18</v>
      </c>
      <c r="F1503" t="str">
        <f t="shared" si="23"/>
        <v>Average Per Ton1-in-10September Monthly System Peak Day30% Cycling18</v>
      </c>
      <c r="G1503">
        <v>0.93004229999999999</v>
      </c>
      <c r="H1503">
        <v>0.98563299999999998</v>
      </c>
      <c r="I1503">
        <v>90.892600000000002</v>
      </c>
      <c r="J1503">
        <v>-7.0768999999999999E-2</v>
      </c>
      <c r="K1503">
        <v>3.8853E-3</v>
      </c>
      <c r="L1503">
        <v>5.55907E-2</v>
      </c>
      <c r="M1503">
        <v>0.10729610000000001</v>
      </c>
      <c r="N1503">
        <v>0.18195049999999999</v>
      </c>
      <c r="O1503">
        <v>1337</v>
      </c>
      <c r="P1503" t="s">
        <v>59</v>
      </c>
      <c r="Q1503" t="s">
        <v>60</v>
      </c>
    </row>
    <row r="1504" spans="1:17" x14ac:dyDescent="0.25">
      <c r="A1504" t="s">
        <v>28</v>
      </c>
      <c r="B1504" t="s">
        <v>38</v>
      </c>
      <c r="C1504" t="s">
        <v>54</v>
      </c>
      <c r="D1504" t="s">
        <v>48</v>
      </c>
      <c r="E1504">
        <v>18</v>
      </c>
      <c r="F1504" t="str">
        <f t="shared" si="23"/>
        <v>Average Per Premise1-in-10September Monthly System Peak Day30% Cycling18</v>
      </c>
      <c r="G1504">
        <v>9.8673520000000003</v>
      </c>
      <c r="H1504">
        <v>10.45715</v>
      </c>
      <c r="I1504">
        <v>90.892600000000002</v>
      </c>
      <c r="J1504">
        <v>-0.75082930000000003</v>
      </c>
      <c r="K1504">
        <v>4.1221800000000003E-2</v>
      </c>
      <c r="L1504">
        <v>0.58979409999999999</v>
      </c>
      <c r="M1504">
        <v>1.138366</v>
      </c>
      <c r="N1504">
        <v>1.930417</v>
      </c>
      <c r="O1504">
        <v>1337</v>
      </c>
      <c r="P1504" t="s">
        <v>59</v>
      </c>
      <c r="Q1504" t="s">
        <v>60</v>
      </c>
    </row>
    <row r="1505" spans="1:17" x14ac:dyDescent="0.25">
      <c r="A1505" t="s">
        <v>29</v>
      </c>
      <c r="B1505" t="s">
        <v>38</v>
      </c>
      <c r="C1505" t="s">
        <v>54</v>
      </c>
      <c r="D1505" t="s">
        <v>48</v>
      </c>
      <c r="E1505">
        <v>18</v>
      </c>
      <c r="F1505" t="str">
        <f t="shared" si="23"/>
        <v>Average Per Device1-in-10September Monthly System Peak Day30% Cycling18</v>
      </c>
      <c r="G1505">
        <v>3.613435</v>
      </c>
      <c r="H1505">
        <v>3.829418</v>
      </c>
      <c r="I1505">
        <v>90.892600000000002</v>
      </c>
      <c r="J1505">
        <v>-0.27495449999999999</v>
      </c>
      <c r="K1505">
        <v>1.50955E-2</v>
      </c>
      <c r="L1505">
        <v>0.21598319999999999</v>
      </c>
      <c r="M1505">
        <v>0.41687089999999999</v>
      </c>
      <c r="N1505">
        <v>0.70692080000000002</v>
      </c>
      <c r="O1505">
        <v>1337</v>
      </c>
      <c r="P1505" t="s">
        <v>59</v>
      </c>
      <c r="Q1505" t="s">
        <v>60</v>
      </c>
    </row>
    <row r="1506" spans="1:17" x14ac:dyDescent="0.25">
      <c r="A1506" t="s">
        <v>43</v>
      </c>
      <c r="B1506" t="s">
        <v>38</v>
      </c>
      <c r="C1506" t="s">
        <v>54</v>
      </c>
      <c r="D1506" t="s">
        <v>48</v>
      </c>
      <c r="E1506">
        <v>18</v>
      </c>
      <c r="F1506" t="str">
        <f t="shared" si="23"/>
        <v>Aggregate1-in-10September Monthly System Peak Day30% Cycling18</v>
      </c>
      <c r="G1506">
        <v>13.19265</v>
      </c>
      <c r="H1506">
        <v>13.981199999999999</v>
      </c>
      <c r="I1506">
        <v>90.892600000000002</v>
      </c>
      <c r="J1506">
        <v>-1.0038590000000001</v>
      </c>
      <c r="K1506">
        <v>5.5113599999999999E-2</v>
      </c>
      <c r="L1506">
        <v>0.78855459999999999</v>
      </c>
      <c r="M1506">
        <v>1.5219959999999999</v>
      </c>
      <c r="N1506">
        <v>2.5809679999999999</v>
      </c>
      <c r="O1506">
        <v>1337</v>
      </c>
      <c r="P1506" t="s">
        <v>59</v>
      </c>
      <c r="Q1506" t="s">
        <v>60</v>
      </c>
    </row>
    <row r="1507" spans="1:17" x14ac:dyDescent="0.25">
      <c r="A1507" t="s">
        <v>30</v>
      </c>
      <c r="B1507" t="s">
        <v>38</v>
      </c>
      <c r="C1507" t="s">
        <v>54</v>
      </c>
      <c r="D1507" t="s">
        <v>31</v>
      </c>
      <c r="E1507">
        <v>18</v>
      </c>
      <c r="F1507" t="str">
        <f t="shared" si="23"/>
        <v>Average Per Ton1-in-10September Monthly System Peak Day50% Cycling18</v>
      </c>
      <c r="G1507">
        <v>0.80255909999999997</v>
      </c>
      <c r="H1507">
        <v>0.88194439999999996</v>
      </c>
      <c r="I1507">
        <v>89.953299999999999</v>
      </c>
      <c r="J1507">
        <v>-8.9476899999999998E-2</v>
      </c>
      <c r="K1507">
        <v>1.02883E-2</v>
      </c>
      <c r="L1507">
        <v>7.9385300000000006E-2</v>
      </c>
      <c r="M1507">
        <v>0.14848230000000001</v>
      </c>
      <c r="N1507">
        <v>0.24824750000000001</v>
      </c>
      <c r="O1507">
        <v>3452</v>
      </c>
      <c r="P1507" t="s">
        <v>59</v>
      </c>
      <c r="Q1507" t="s">
        <v>60</v>
      </c>
    </row>
    <row r="1508" spans="1:17" x14ac:dyDescent="0.25">
      <c r="A1508" t="s">
        <v>28</v>
      </c>
      <c r="B1508" t="s">
        <v>38</v>
      </c>
      <c r="C1508" t="s">
        <v>54</v>
      </c>
      <c r="D1508" t="s">
        <v>31</v>
      </c>
      <c r="E1508">
        <v>18</v>
      </c>
      <c r="F1508" t="str">
        <f t="shared" si="23"/>
        <v>Average Per Premise1-in-10September Monthly System Peak Day50% Cycling18</v>
      </c>
      <c r="G1508">
        <v>6.9170040000000004</v>
      </c>
      <c r="H1508">
        <v>7.6012009999999997</v>
      </c>
      <c r="I1508">
        <v>89.953299999999999</v>
      </c>
      <c r="J1508">
        <v>-0.77117309999999994</v>
      </c>
      <c r="K1508">
        <v>8.8671200000000006E-2</v>
      </c>
      <c r="L1508">
        <v>0.68419680000000005</v>
      </c>
      <c r="M1508">
        <v>1.279722</v>
      </c>
      <c r="N1508">
        <v>2.139567</v>
      </c>
      <c r="O1508">
        <v>3452</v>
      </c>
      <c r="P1508" t="s">
        <v>59</v>
      </c>
      <c r="Q1508" t="s">
        <v>60</v>
      </c>
    </row>
    <row r="1509" spans="1:17" x14ac:dyDescent="0.25">
      <c r="A1509" t="s">
        <v>29</v>
      </c>
      <c r="B1509" t="s">
        <v>38</v>
      </c>
      <c r="C1509" t="s">
        <v>54</v>
      </c>
      <c r="D1509" t="s">
        <v>31</v>
      </c>
      <c r="E1509">
        <v>18</v>
      </c>
      <c r="F1509" t="str">
        <f t="shared" si="23"/>
        <v>Average Per Device1-in-10September Monthly System Peak Day50% Cycling18</v>
      </c>
      <c r="G1509">
        <v>3.1126969999999998</v>
      </c>
      <c r="H1509">
        <v>3.4205899999999998</v>
      </c>
      <c r="I1509">
        <v>89.953299999999999</v>
      </c>
      <c r="J1509">
        <v>-0.34703289999999998</v>
      </c>
      <c r="K1509">
        <v>3.9902600000000003E-2</v>
      </c>
      <c r="L1509">
        <v>0.30789299999999997</v>
      </c>
      <c r="M1509">
        <v>0.57588340000000005</v>
      </c>
      <c r="N1509">
        <v>0.96281890000000003</v>
      </c>
      <c r="O1509">
        <v>3452</v>
      </c>
      <c r="P1509" t="s">
        <v>59</v>
      </c>
      <c r="Q1509" t="s">
        <v>60</v>
      </c>
    </row>
    <row r="1510" spans="1:17" x14ac:dyDescent="0.25">
      <c r="A1510" t="s">
        <v>43</v>
      </c>
      <c r="B1510" t="s">
        <v>38</v>
      </c>
      <c r="C1510" t="s">
        <v>54</v>
      </c>
      <c r="D1510" t="s">
        <v>31</v>
      </c>
      <c r="E1510">
        <v>18</v>
      </c>
      <c r="F1510" t="str">
        <f t="shared" si="23"/>
        <v>Aggregate1-in-10September Monthly System Peak Day50% Cycling18</v>
      </c>
      <c r="G1510">
        <v>23.877500000000001</v>
      </c>
      <c r="H1510">
        <v>26.239350000000002</v>
      </c>
      <c r="I1510">
        <v>89.953299999999999</v>
      </c>
      <c r="J1510">
        <v>-2.6620900000000001</v>
      </c>
      <c r="K1510">
        <v>0.306093</v>
      </c>
      <c r="L1510">
        <v>2.361847</v>
      </c>
      <c r="M1510">
        <v>4.4176019999999996</v>
      </c>
      <c r="N1510">
        <v>7.3857850000000003</v>
      </c>
      <c r="O1510">
        <v>3452</v>
      </c>
      <c r="P1510" t="s">
        <v>59</v>
      </c>
      <c r="Q1510" t="s">
        <v>60</v>
      </c>
    </row>
    <row r="1511" spans="1:17" x14ac:dyDescent="0.25">
      <c r="A1511" t="s">
        <v>30</v>
      </c>
      <c r="B1511" t="s">
        <v>38</v>
      </c>
      <c r="C1511" t="s">
        <v>54</v>
      </c>
      <c r="D1511" t="s">
        <v>26</v>
      </c>
      <c r="E1511">
        <v>18</v>
      </c>
      <c r="F1511" t="str">
        <f t="shared" si="23"/>
        <v>Average Per Ton1-in-10September Monthly System Peak DayAll18</v>
      </c>
      <c r="G1511">
        <v>0.83815240000000002</v>
      </c>
      <c r="H1511">
        <v>0.91089430000000005</v>
      </c>
      <c r="I1511">
        <v>90.215500000000006</v>
      </c>
      <c r="J1511">
        <v>-8.4253700000000001E-2</v>
      </c>
      <c r="K1511">
        <v>8.5006000000000005E-3</v>
      </c>
      <c r="L1511">
        <v>7.2741899999999998E-2</v>
      </c>
      <c r="M1511">
        <v>0.1369831</v>
      </c>
      <c r="N1511">
        <v>0.22973730000000001</v>
      </c>
      <c r="O1511">
        <v>4789</v>
      </c>
      <c r="P1511" t="s">
        <v>59</v>
      </c>
      <c r="Q1511" t="s">
        <v>60</v>
      </c>
    </row>
    <row r="1512" spans="1:17" x14ac:dyDescent="0.25">
      <c r="A1512" t="s">
        <v>28</v>
      </c>
      <c r="B1512" t="s">
        <v>38</v>
      </c>
      <c r="C1512" t="s">
        <v>54</v>
      </c>
      <c r="D1512" t="s">
        <v>26</v>
      </c>
      <c r="E1512">
        <v>18</v>
      </c>
      <c r="F1512" t="str">
        <f t="shared" si="23"/>
        <v>Average Per Premise1-in-10September Monthly System Peak DayAll18</v>
      </c>
      <c r="G1512">
        <v>7.6896329999999997</v>
      </c>
      <c r="H1512">
        <v>8.3570030000000006</v>
      </c>
      <c r="I1512">
        <v>90.215500000000006</v>
      </c>
      <c r="J1512">
        <v>-0.77298549999999999</v>
      </c>
      <c r="K1512">
        <v>7.7988399999999999E-2</v>
      </c>
      <c r="L1512">
        <v>0.66737040000000003</v>
      </c>
      <c r="M1512">
        <v>1.2567520000000001</v>
      </c>
      <c r="N1512">
        <v>2.107726</v>
      </c>
      <c r="O1512">
        <v>4789</v>
      </c>
      <c r="P1512" t="s">
        <v>59</v>
      </c>
      <c r="Q1512" t="s">
        <v>60</v>
      </c>
    </row>
    <row r="1513" spans="1:17" x14ac:dyDescent="0.25">
      <c r="A1513" t="s">
        <v>29</v>
      </c>
      <c r="B1513" t="s">
        <v>38</v>
      </c>
      <c r="C1513" t="s">
        <v>54</v>
      </c>
      <c r="D1513" t="s">
        <v>26</v>
      </c>
      <c r="E1513">
        <v>18</v>
      </c>
      <c r="F1513" t="str">
        <f t="shared" si="23"/>
        <v>Average Per Device1-in-10September Monthly System Peak DayAll18</v>
      </c>
      <c r="G1513">
        <v>3.2525750000000002</v>
      </c>
      <c r="H1513">
        <v>3.5348600000000001</v>
      </c>
      <c r="I1513">
        <v>90.215500000000006</v>
      </c>
      <c r="J1513">
        <v>-0.32695879999999999</v>
      </c>
      <c r="K1513">
        <v>3.2987700000000002E-2</v>
      </c>
      <c r="L1513">
        <v>0.28228550000000002</v>
      </c>
      <c r="M1513">
        <v>0.53158340000000004</v>
      </c>
      <c r="N1513">
        <v>0.89152980000000004</v>
      </c>
      <c r="O1513">
        <v>4789</v>
      </c>
      <c r="P1513" t="s">
        <v>59</v>
      </c>
      <c r="Q1513" t="s">
        <v>60</v>
      </c>
    </row>
    <row r="1514" spans="1:17" x14ac:dyDescent="0.25">
      <c r="A1514" t="s">
        <v>43</v>
      </c>
      <c r="B1514" t="s">
        <v>38</v>
      </c>
      <c r="C1514" t="s">
        <v>54</v>
      </c>
      <c r="D1514" t="s">
        <v>26</v>
      </c>
      <c r="E1514">
        <v>18</v>
      </c>
      <c r="F1514" t="str">
        <f t="shared" si="23"/>
        <v>Aggregate1-in-10September Monthly System Peak DayAll18</v>
      </c>
      <c r="G1514">
        <v>36.825650000000003</v>
      </c>
      <c r="H1514">
        <v>40.02169</v>
      </c>
      <c r="I1514">
        <v>90.215500000000006</v>
      </c>
      <c r="J1514">
        <v>-3.7018279999999999</v>
      </c>
      <c r="K1514">
        <v>0.3734866</v>
      </c>
      <c r="L1514">
        <v>3.196037</v>
      </c>
      <c r="M1514">
        <v>6.0185870000000001</v>
      </c>
      <c r="N1514">
        <v>10.0939</v>
      </c>
      <c r="O1514">
        <v>4789</v>
      </c>
      <c r="P1514" t="s">
        <v>59</v>
      </c>
      <c r="Q1514" t="s">
        <v>60</v>
      </c>
    </row>
    <row r="1515" spans="1:17" x14ac:dyDescent="0.25">
      <c r="A1515" t="s">
        <v>30</v>
      </c>
      <c r="B1515" t="s">
        <v>38</v>
      </c>
      <c r="C1515" t="s">
        <v>49</v>
      </c>
      <c r="D1515" t="s">
        <v>48</v>
      </c>
      <c r="E1515">
        <v>19</v>
      </c>
      <c r="F1515" t="str">
        <f t="shared" si="23"/>
        <v>Average Per Ton1-in-10August Monthly System Peak Day30% Cycling19</v>
      </c>
      <c r="G1515">
        <v>0.73981140000000001</v>
      </c>
      <c r="H1515">
        <v>0.73981129999999995</v>
      </c>
      <c r="I1515">
        <v>81.777900000000002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1337</v>
      </c>
      <c r="P1515" t="s">
        <v>59</v>
      </c>
      <c r="Q1515" t="s">
        <v>60</v>
      </c>
    </row>
    <row r="1516" spans="1:17" x14ac:dyDescent="0.25">
      <c r="A1516" t="s">
        <v>28</v>
      </c>
      <c r="B1516" t="s">
        <v>38</v>
      </c>
      <c r="C1516" t="s">
        <v>49</v>
      </c>
      <c r="D1516" t="s">
        <v>48</v>
      </c>
      <c r="E1516">
        <v>19</v>
      </c>
      <c r="F1516" t="str">
        <f t="shared" si="23"/>
        <v>Average Per Premise1-in-10August Monthly System Peak Day30% Cycling19</v>
      </c>
      <c r="G1516">
        <v>7.8490830000000003</v>
      </c>
      <c r="H1516">
        <v>7.8490830000000003</v>
      </c>
      <c r="I1516">
        <v>81.777900000000002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1337</v>
      </c>
      <c r="P1516" t="s">
        <v>59</v>
      </c>
      <c r="Q1516" t="s">
        <v>60</v>
      </c>
    </row>
    <row r="1517" spans="1:17" x14ac:dyDescent="0.25">
      <c r="A1517" t="s">
        <v>29</v>
      </c>
      <c r="B1517" t="s">
        <v>38</v>
      </c>
      <c r="C1517" t="s">
        <v>49</v>
      </c>
      <c r="D1517" t="s">
        <v>48</v>
      </c>
      <c r="E1517">
        <v>19</v>
      </c>
      <c r="F1517" t="str">
        <f t="shared" si="23"/>
        <v>Average Per Device1-in-10August Monthly System Peak Day30% Cycling19</v>
      </c>
      <c r="G1517">
        <v>2.874342</v>
      </c>
      <c r="H1517">
        <v>2.874342</v>
      </c>
      <c r="I1517">
        <v>81.777900000000002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1337</v>
      </c>
      <c r="P1517" t="s">
        <v>59</v>
      </c>
      <c r="Q1517" t="s">
        <v>60</v>
      </c>
    </row>
    <row r="1518" spans="1:17" x14ac:dyDescent="0.25">
      <c r="A1518" t="s">
        <v>43</v>
      </c>
      <c r="B1518" t="s">
        <v>38</v>
      </c>
      <c r="C1518" t="s">
        <v>49</v>
      </c>
      <c r="D1518" t="s">
        <v>48</v>
      </c>
      <c r="E1518">
        <v>19</v>
      </c>
      <c r="F1518" t="str">
        <f t="shared" si="23"/>
        <v>Aggregate1-in-10August Monthly System Peak Day30% Cycling19</v>
      </c>
      <c r="G1518">
        <v>10.49422</v>
      </c>
      <c r="H1518">
        <v>10.49422</v>
      </c>
      <c r="I1518">
        <v>81.777900000000002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1337</v>
      </c>
      <c r="P1518" t="s">
        <v>59</v>
      </c>
      <c r="Q1518" t="s">
        <v>60</v>
      </c>
    </row>
    <row r="1519" spans="1:17" x14ac:dyDescent="0.25">
      <c r="A1519" t="s">
        <v>30</v>
      </c>
      <c r="B1519" t="s">
        <v>38</v>
      </c>
      <c r="C1519" t="s">
        <v>49</v>
      </c>
      <c r="D1519" t="s">
        <v>31</v>
      </c>
      <c r="E1519">
        <v>19</v>
      </c>
      <c r="F1519" t="str">
        <f t="shared" si="23"/>
        <v>Average Per Ton1-in-10August Monthly System Peak Day50% Cycling19</v>
      </c>
      <c r="G1519">
        <v>0.70998669999999997</v>
      </c>
      <c r="H1519">
        <v>0.70998669999999997</v>
      </c>
      <c r="I1519">
        <v>81.211799999999997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3452</v>
      </c>
      <c r="P1519" t="s">
        <v>59</v>
      </c>
      <c r="Q1519" t="s">
        <v>60</v>
      </c>
    </row>
    <row r="1520" spans="1:17" x14ac:dyDescent="0.25">
      <c r="A1520" t="s">
        <v>28</v>
      </c>
      <c r="B1520" t="s">
        <v>38</v>
      </c>
      <c r="C1520" t="s">
        <v>49</v>
      </c>
      <c r="D1520" t="s">
        <v>31</v>
      </c>
      <c r="E1520">
        <v>19</v>
      </c>
      <c r="F1520" t="str">
        <f t="shared" si="23"/>
        <v>Average Per Premise1-in-10August Monthly System Peak Day50% Cycling19</v>
      </c>
      <c r="G1520">
        <v>6.1191519999999997</v>
      </c>
      <c r="H1520">
        <v>6.1191519999999997</v>
      </c>
      <c r="I1520">
        <v>81.211799999999997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3452</v>
      </c>
      <c r="P1520" t="s">
        <v>59</v>
      </c>
      <c r="Q1520" t="s">
        <v>60</v>
      </c>
    </row>
    <row r="1521" spans="1:17" x14ac:dyDescent="0.25">
      <c r="A1521" t="s">
        <v>29</v>
      </c>
      <c r="B1521" t="s">
        <v>38</v>
      </c>
      <c r="C1521" t="s">
        <v>49</v>
      </c>
      <c r="D1521" t="s">
        <v>31</v>
      </c>
      <c r="E1521">
        <v>19</v>
      </c>
      <c r="F1521" t="str">
        <f t="shared" si="23"/>
        <v>Average Per Device1-in-10August Monthly System Peak Day50% Cycling19</v>
      </c>
      <c r="G1521">
        <v>2.7536580000000002</v>
      </c>
      <c r="H1521">
        <v>2.7536580000000002</v>
      </c>
      <c r="I1521">
        <v>81.211799999999997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3452</v>
      </c>
      <c r="P1521" t="s">
        <v>59</v>
      </c>
      <c r="Q1521" t="s">
        <v>60</v>
      </c>
    </row>
    <row r="1522" spans="1:17" x14ac:dyDescent="0.25">
      <c r="A1522" t="s">
        <v>43</v>
      </c>
      <c r="B1522" t="s">
        <v>38</v>
      </c>
      <c r="C1522" t="s">
        <v>49</v>
      </c>
      <c r="D1522" t="s">
        <v>31</v>
      </c>
      <c r="E1522">
        <v>19</v>
      </c>
      <c r="F1522" t="str">
        <f t="shared" si="23"/>
        <v>Aggregate1-in-10August Monthly System Peak Day50% Cycling19</v>
      </c>
      <c r="G1522">
        <v>21.12331</v>
      </c>
      <c r="H1522">
        <v>21.12331</v>
      </c>
      <c r="I1522">
        <v>81.211799999999997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3452</v>
      </c>
      <c r="P1522" t="s">
        <v>59</v>
      </c>
      <c r="Q1522" t="s">
        <v>60</v>
      </c>
    </row>
    <row r="1523" spans="1:17" x14ac:dyDescent="0.25">
      <c r="A1523" t="s">
        <v>30</v>
      </c>
      <c r="B1523" t="s">
        <v>38</v>
      </c>
      <c r="C1523" t="s">
        <v>49</v>
      </c>
      <c r="D1523" t="s">
        <v>26</v>
      </c>
      <c r="E1523">
        <v>19</v>
      </c>
      <c r="F1523" t="str">
        <f t="shared" si="23"/>
        <v>Average Per Ton1-in-10August Monthly System Peak DayAll19</v>
      </c>
      <c r="G1523">
        <v>0.71831370000000005</v>
      </c>
      <c r="H1523">
        <v>0.71831370000000005</v>
      </c>
      <c r="I1523">
        <v>81.369900000000001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4789</v>
      </c>
      <c r="P1523" t="s">
        <v>59</v>
      </c>
      <c r="Q1523" t="s">
        <v>60</v>
      </c>
    </row>
    <row r="1524" spans="1:17" x14ac:dyDescent="0.25">
      <c r="A1524" t="s">
        <v>28</v>
      </c>
      <c r="B1524" t="s">
        <v>38</v>
      </c>
      <c r="C1524" t="s">
        <v>49</v>
      </c>
      <c r="D1524" t="s">
        <v>26</v>
      </c>
      <c r="E1524">
        <v>19</v>
      </c>
      <c r="F1524" t="str">
        <f t="shared" si="23"/>
        <v>Average Per Premise1-in-10August Monthly System Peak DayAll19</v>
      </c>
      <c r="G1524">
        <v>6.5901719999999999</v>
      </c>
      <c r="H1524">
        <v>6.5901730000000001</v>
      </c>
      <c r="I1524">
        <v>81.369900000000001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4789</v>
      </c>
      <c r="P1524" t="s">
        <v>59</v>
      </c>
      <c r="Q1524" t="s">
        <v>60</v>
      </c>
    </row>
    <row r="1525" spans="1:17" x14ac:dyDescent="0.25">
      <c r="A1525" t="s">
        <v>29</v>
      </c>
      <c r="B1525" t="s">
        <v>38</v>
      </c>
      <c r="C1525" t="s">
        <v>49</v>
      </c>
      <c r="D1525" t="s">
        <v>26</v>
      </c>
      <c r="E1525">
        <v>19</v>
      </c>
      <c r="F1525" t="str">
        <f t="shared" si="23"/>
        <v>Average Per Device1-in-10August Monthly System Peak DayAll19</v>
      </c>
      <c r="G1525">
        <v>2.7875230000000002</v>
      </c>
      <c r="H1525">
        <v>2.7875230000000002</v>
      </c>
      <c r="I1525">
        <v>81.369900000000001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4789</v>
      </c>
      <c r="P1525" t="s">
        <v>59</v>
      </c>
      <c r="Q1525" t="s">
        <v>60</v>
      </c>
    </row>
    <row r="1526" spans="1:17" x14ac:dyDescent="0.25">
      <c r="A1526" t="s">
        <v>43</v>
      </c>
      <c r="B1526" t="s">
        <v>38</v>
      </c>
      <c r="C1526" t="s">
        <v>49</v>
      </c>
      <c r="D1526" t="s">
        <v>26</v>
      </c>
      <c r="E1526">
        <v>19</v>
      </c>
      <c r="F1526" t="str">
        <f t="shared" si="23"/>
        <v>Aggregate1-in-10August Monthly System Peak DayAll19</v>
      </c>
      <c r="G1526">
        <v>31.56034</v>
      </c>
      <c r="H1526">
        <v>31.56034</v>
      </c>
      <c r="I1526">
        <v>81.369900000000001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4789</v>
      </c>
      <c r="P1526" t="s">
        <v>59</v>
      </c>
      <c r="Q1526" t="s">
        <v>60</v>
      </c>
    </row>
    <row r="1527" spans="1:17" x14ac:dyDescent="0.25">
      <c r="A1527" t="s">
        <v>30</v>
      </c>
      <c r="B1527" t="s">
        <v>38</v>
      </c>
      <c r="C1527" t="s">
        <v>37</v>
      </c>
      <c r="D1527" t="s">
        <v>48</v>
      </c>
      <c r="E1527">
        <v>19</v>
      </c>
      <c r="F1527" t="str">
        <f t="shared" si="23"/>
        <v>Average Per Ton1-in-10August Typical Event Day30% Cycling19</v>
      </c>
      <c r="G1527">
        <v>0.72744180000000003</v>
      </c>
      <c r="H1527">
        <v>0.72744180000000003</v>
      </c>
      <c r="I1527">
        <v>82.298500000000004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1337</v>
      </c>
      <c r="P1527" t="s">
        <v>59</v>
      </c>
      <c r="Q1527" t="s">
        <v>60</v>
      </c>
    </row>
    <row r="1528" spans="1:17" x14ac:dyDescent="0.25">
      <c r="A1528" t="s">
        <v>28</v>
      </c>
      <c r="B1528" t="s">
        <v>38</v>
      </c>
      <c r="C1528" t="s">
        <v>37</v>
      </c>
      <c r="D1528" t="s">
        <v>48</v>
      </c>
      <c r="E1528">
        <v>19</v>
      </c>
      <c r="F1528" t="str">
        <f t="shared" si="23"/>
        <v>Average Per Premise1-in-10August Typical Event Day30% Cycling19</v>
      </c>
      <c r="G1528">
        <v>7.717848</v>
      </c>
      <c r="H1528">
        <v>7.717848</v>
      </c>
      <c r="I1528">
        <v>82.298500000000004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1337</v>
      </c>
      <c r="P1528" t="s">
        <v>59</v>
      </c>
      <c r="Q1528" t="s">
        <v>60</v>
      </c>
    </row>
    <row r="1529" spans="1:17" x14ac:dyDescent="0.25">
      <c r="A1529" t="s">
        <v>29</v>
      </c>
      <c r="B1529" t="s">
        <v>38</v>
      </c>
      <c r="C1529" t="s">
        <v>37</v>
      </c>
      <c r="D1529" t="s">
        <v>48</v>
      </c>
      <c r="E1529">
        <v>19</v>
      </c>
      <c r="F1529" t="str">
        <f t="shared" si="23"/>
        <v>Average Per Device1-in-10August Typical Event Day30% Cycling19</v>
      </c>
      <c r="G1529">
        <v>2.8262839999999998</v>
      </c>
      <c r="H1529">
        <v>2.8262839999999998</v>
      </c>
      <c r="I1529">
        <v>82.298500000000004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1337</v>
      </c>
      <c r="P1529" t="s">
        <v>59</v>
      </c>
      <c r="Q1529" t="s">
        <v>60</v>
      </c>
    </row>
    <row r="1530" spans="1:17" x14ac:dyDescent="0.25">
      <c r="A1530" t="s">
        <v>43</v>
      </c>
      <c r="B1530" t="s">
        <v>38</v>
      </c>
      <c r="C1530" t="s">
        <v>37</v>
      </c>
      <c r="D1530" t="s">
        <v>48</v>
      </c>
      <c r="E1530">
        <v>19</v>
      </c>
      <c r="F1530" t="str">
        <f t="shared" si="23"/>
        <v>Aggregate1-in-10August Typical Event Day30% Cycling19</v>
      </c>
      <c r="G1530">
        <v>10.318759999999999</v>
      </c>
      <c r="H1530">
        <v>10.318759999999999</v>
      </c>
      <c r="I1530">
        <v>82.298500000000004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1337</v>
      </c>
      <c r="P1530" t="s">
        <v>59</v>
      </c>
      <c r="Q1530" t="s">
        <v>60</v>
      </c>
    </row>
    <row r="1531" spans="1:17" x14ac:dyDescent="0.25">
      <c r="A1531" t="s">
        <v>30</v>
      </c>
      <c r="B1531" t="s">
        <v>38</v>
      </c>
      <c r="C1531" t="s">
        <v>37</v>
      </c>
      <c r="D1531" t="s">
        <v>31</v>
      </c>
      <c r="E1531">
        <v>19</v>
      </c>
      <c r="F1531" t="str">
        <f t="shared" si="23"/>
        <v>Average Per Ton1-in-10August Typical Event Day50% Cycling19</v>
      </c>
      <c r="G1531">
        <v>0.70457879999999995</v>
      </c>
      <c r="H1531">
        <v>0.70457879999999995</v>
      </c>
      <c r="I1531">
        <v>81.718699999999998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3452</v>
      </c>
      <c r="P1531" t="s">
        <v>59</v>
      </c>
      <c r="Q1531" t="s">
        <v>60</v>
      </c>
    </row>
    <row r="1532" spans="1:17" x14ac:dyDescent="0.25">
      <c r="A1532" t="s">
        <v>28</v>
      </c>
      <c r="B1532" t="s">
        <v>38</v>
      </c>
      <c r="C1532" t="s">
        <v>37</v>
      </c>
      <c r="D1532" t="s">
        <v>31</v>
      </c>
      <c r="E1532">
        <v>19</v>
      </c>
      <c r="F1532" t="str">
        <f t="shared" si="23"/>
        <v>Average Per Premise1-in-10August Typical Event Day50% Cycling19</v>
      </c>
      <c r="G1532">
        <v>6.0725429999999996</v>
      </c>
      <c r="H1532">
        <v>6.0725429999999996</v>
      </c>
      <c r="I1532">
        <v>81.718699999999998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3452</v>
      </c>
      <c r="P1532" t="s">
        <v>59</v>
      </c>
      <c r="Q1532" t="s">
        <v>60</v>
      </c>
    </row>
    <row r="1533" spans="1:17" x14ac:dyDescent="0.25">
      <c r="A1533" t="s">
        <v>29</v>
      </c>
      <c r="B1533" t="s">
        <v>38</v>
      </c>
      <c r="C1533" t="s">
        <v>37</v>
      </c>
      <c r="D1533" t="s">
        <v>31</v>
      </c>
      <c r="E1533">
        <v>19</v>
      </c>
      <c r="F1533" t="str">
        <f t="shared" si="23"/>
        <v>Average Per Device1-in-10August Typical Event Day50% Cycling19</v>
      </c>
      <c r="G1533">
        <v>2.7326839999999999</v>
      </c>
      <c r="H1533">
        <v>2.7326839999999999</v>
      </c>
      <c r="I1533">
        <v>81.718699999999998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3452</v>
      </c>
      <c r="P1533" t="s">
        <v>59</v>
      </c>
      <c r="Q1533" t="s">
        <v>60</v>
      </c>
    </row>
    <row r="1534" spans="1:17" x14ac:dyDescent="0.25">
      <c r="A1534" t="s">
        <v>43</v>
      </c>
      <c r="B1534" t="s">
        <v>38</v>
      </c>
      <c r="C1534" t="s">
        <v>37</v>
      </c>
      <c r="D1534" t="s">
        <v>31</v>
      </c>
      <c r="E1534">
        <v>19</v>
      </c>
      <c r="F1534" t="str">
        <f t="shared" si="23"/>
        <v>Aggregate1-in-10August Typical Event Day50% Cycling19</v>
      </c>
      <c r="G1534">
        <v>20.962420000000002</v>
      </c>
      <c r="H1534">
        <v>20.962420000000002</v>
      </c>
      <c r="I1534">
        <v>81.718699999999998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3452</v>
      </c>
      <c r="P1534" t="s">
        <v>59</v>
      </c>
      <c r="Q1534" t="s">
        <v>60</v>
      </c>
    </row>
    <row r="1535" spans="1:17" x14ac:dyDescent="0.25">
      <c r="A1535" t="s">
        <v>30</v>
      </c>
      <c r="B1535" t="s">
        <v>38</v>
      </c>
      <c r="C1535" t="s">
        <v>37</v>
      </c>
      <c r="D1535" t="s">
        <v>26</v>
      </c>
      <c r="E1535">
        <v>19</v>
      </c>
      <c r="F1535" t="str">
        <f t="shared" si="23"/>
        <v>Average Per Ton1-in-10August Typical Event DayAll19</v>
      </c>
      <c r="G1535">
        <v>0.71096210000000004</v>
      </c>
      <c r="H1535">
        <v>0.71096210000000004</v>
      </c>
      <c r="I1535">
        <v>81.880600000000001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4789</v>
      </c>
      <c r="P1535" t="s">
        <v>59</v>
      </c>
      <c r="Q1535" t="s">
        <v>60</v>
      </c>
    </row>
    <row r="1536" spans="1:17" x14ac:dyDescent="0.25">
      <c r="A1536" t="s">
        <v>28</v>
      </c>
      <c r="B1536" t="s">
        <v>38</v>
      </c>
      <c r="C1536" t="s">
        <v>37</v>
      </c>
      <c r="D1536" t="s">
        <v>26</v>
      </c>
      <c r="E1536">
        <v>19</v>
      </c>
      <c r="F1536" t="str">
        <f t="shared" si="23"/>
        <v>Average Per Premise1-in-10August Typical Event DayAll19</v>
      </c>
      <c r="G1536">
        <v>6.5227250000000003</v>
      </c>
      <c r="H1536">
        <v>6.5227250000000003</v>
      </c>
      <c r="I1536">
        <v>81.880600000000001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4789</v>
      </c>
      <c r="P1536" t="s">
        <v>59</v>
      </c>
      <c r="Q1536" t="s">
        <v>60</v>
      </c>
    </row>
    <row r="1537" spans="1:17" x14ac:dyDescent="0.25">
      <c r="A1537" t="s">
        <v>29</v>
      </c>
      <c r="B1537" t="s">
        <v>38</v>
      </c>
      <c r="C1537" t="s">
        <v>37</v>
      </c>
      <c r="D1537" t="s">
        <v>26</v>
      </c>
      <c r="E1537">
        <v>19</v>
      </c>
      <c r="F1537" t="str">
        <f t="shared" si="23"/>
        <v>Average Per Device1-in-10August Typical Event DayAll19</v>
      </c>
      <c r="G1537">
        <v>2.7589939999999999</v>
      </c>
      <c r="H1537">
        <v>2.7589939999999999</v>
      </c>
      <c r="I1537">
        <v>81.880600000000001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4789</v>
      </c>
      <c r="P1537" t="s">
        <v>59</v>
      </c>
      <c r="Q1537" t="s">
        <v>60</v>
      </c>
    </row>
    <row r="1538" spans="1:17" x14ac:dyDescent="0.25">
      <c r="A1538" t="s">
        <v>43</v>
      </c>
      <c r="B1538" t="s">
        <v>38</v>
      </c>
      <c r="C1538" t="s">
        <v>37</v>
      </c>
      <c r="D1538" t="s">
        <v>26</v>
      </c>
      <c r="E1538">
        <v>19</v>
      </c>
      <c r="F1538" t="str">
        <f t="shared" si="23"/>
        <v>Aggregate1-in-10August Typical Event DayAll19</v>
      </c>
      <c r="G1538">
        <v>31.23733</v>
      </c>
      <c r="H1538">
        <v>31.23733</v>
      </c>
      <c r="I1538">
        <v>81.880600000000001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4789</v>
      </c>
      <c r="P1538" t="s">
        <v>59</v>
      </c>
      <c r="Q1538" t="s">
        <v>60</v>
      </c>
    </row>
    <row r="1539" spans="1:17" x14ac:dyDescent="0.25">
      <c r="A1539" t="s">
        <v>30</v>
      </c>
      <c r="B1539" t="s">
        <v>38</v>
      </c>
      <c r="C1539" t="s">
        <v>50</v>
      </c>
      <c r="D1539" t="s">
        <v>48</v>
      </c>
      <c r="E1539">
        <v>19</v>
      </c>
      <c r="F1539" t="str">
        <f t="shared" ref="F1539:F1602" si="24">CONCATENATE(A1539,B1539,C1539,D1539,E1539)</f>
        <v>Average Per Ton1-in-10July Monthly System Peak Day30% Cycling19</v>
      </c>
      <c r="G1539">
        <v>0.67014490000000004</v>
      </c>
      <c r="H1539">
        <v>0.67014490000000004</v>
      </c>
      <c r="I1539">
        <v>79.447900000000004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1337</v>
      </c>
      <c r="P1539" t="s">
        <v>59</v>
      </c>
      <c r="Q1539" t="s">
        <v>60</v>
      </c>
    </row>
    <row r="1540" spans="1:17" x14ac:dyDescent="0.25">
      <c r="A1540" t="s">
        <v>28</v>
      </c>
      <c r="B1540" t="s">
        <v>38</v>
      </c>
      <c r="C1540" t="s">
        <v>50</v>
      </c>
      <c r="D1540" t="s">
        <v>48</v>
      </c>
      <c r="E1540">
        <v>19</v>
      </c>
      <c r="F1540" t="str">
        <f t="shared" si="24"/>
        <v>Average Per Premise1-in-10July Monthly System Peak Day30% Cycling19</v>
      </c>
      <c r="G1540">
        <v>7.1099519999999998</v>
      </c>
      <c r="H1540">
        <v>7.1099519999999998</v>
      </c>
      <c r="I1540">
        <v>79.447900000000004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1337</v>
      </c>
      <c r="P1540" t="s">
        <v>59</v>
      </c>
      <c r="Q1540" t="s">
        <v>60</v>
      </c>
    </row>
    <row r="1541" spans="1:17" x14ac:dyDescent="0.25">
      <c r="A1541" t="s">
        <v>29</v>
      </c>
      <c r="B1541" t="s">
        <v>38</v>
      </c>
      <c r="C1541" t="s">
        <v>50</v>
      </c>
      <c r="D1541" t="s">
        <v>48</v>
      </c>
      <c r="E1541">
        <v>19</v>
      </c>
      <c r="F1541" t="str">
        <f t="shared" si="24"/>
        <v>Average Per Device1-in-10July Monthly System Peak Day30% Cycling19</v>
      </c>
      <c r="G1541">
        <v>2.603672</v>
      </c>
      <c r="H1541">
        <v>2.603672</v>
      </c>
      <c r="I1541">
        <v>79.447900000000004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1337</v>
      </c>
      <c r="P1541" t="s">
        <v>59</v>
      </c>
      <c r="Q1541" t="s">
        <v>60</v>
      </c>
    </row>
    <row r="1542" spans="1:17" x14ac:dyDescent="0.25">
      <c r="A1542" t="s">
        <v>43</v>
      </c>
      <c r="B1542" t="s">
        <v>38</v>
      </c>
      <c r="C1542" t="s">
        <v>50</v>
      </c>
      <c r="D1542" t="s">
        <v>48</v>
      </c>
      <c r="E1542">
        <v>19</v>
      </c>
      <c r="F1542" t="str">
        <f t="shared" si="24"/>
        <v>Aggregate1-in-10July Monthly System Peak Day30% Cycling19</v>
      </c>
      <c r="G1542">
        <v>9.5060059999999993</v>
      </c>
      <c r="H1542">
        <v>9.5060059999999993</v>
      </c>
      <c r="I1542">
        <v>79.447900000000004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1337</v>
      </c>
      <c r="P1542" t="s">
        <v>59</v>
      </c>
      <c r="Q1542" t="s">
        <v>60</v>
      </c>
    </row>
    <row r="1543" spans="1:17" x14ac:dyDescent="0.25">
      <c r="A1543" t="s">
        <v>30</v>
      </c>
      <c r="B1543" t="s">
        <v>38</v>
      </c>
      <c r="C1543" t="s">
        <v>50</v>
      </c>
      <c r="D1543" t="s">
        <v>31</v>
      </c>
      <c r="E1543">
        <v>19</v>
      </c>
      <c r="F1543" t="str">
        <f t="shared" si="24"/>
        <v>Average Per Ton1-in-10July Monthly System Peak Day50% Cycling19</v>
      </c>
      <c r="G1543">
        <v>0.68172869999999997</v>
      </c>
      <c r="H1543">
        <v>0.68172869999999997</v>
      </c>
      <c r="I1543">
        <v>78.855500000000006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3452</v>
      </c>
      <c r="P1543" t="s">
        <v>59</v>
      </c>
      <c r="Q1543" t="s">
        <v>60</v>
      </c>
    </row>
    <row r="1544" spans="1:17" x14ac:dyDescent="0.25">
      <c r="A1544" t="s">
        <v>28</v>
      </c>
      <c r="B1544" t="s">
        <v>38</v>
      </c>
      <c r="C1544" t="s">
        <v>50</v>
      </c>
      <c r="D1544" t="s">
        <v>31</v>
      </c>
      <c r="E1544">
        <v>19</v>
      </c>
      <c r="F1544" t="str">
        <f t="shared" si="24"/>
        <v>Average Per Premise1-in-10July Monthly System Peak Day50% Cycling19</v>
      </c>
      <c r="G1544">
        <v>5.8756050000000002</v>
      </c>
      <c r="H1544">
        <v>5.8756050000000002</v>
      </c>
      <c r="I1544">
        <v>78.855500000000006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3452</v>
      </c>
      <c r="P1544" t="s">
        <v>59</v>
      </c>
      <c r="Q1544" t="s">
        <v>60</v>
      </c>
    </row>
    <row r="1545" spans="1:17" x14ac:dyDescent="0.25">
      <c r="A1545" t="s">
        <v>29</v>
      </c>
      <c r="B1545" t="s">
        <v>38</v>
      </c>
      <c r="C1545" t="s">
        <v>50</v>
      </c>
      <c r="D1545" t="s">
        <v>31</v>
      </c>
      <c r="E1545">
        <v>19</v>
      </c>
      <c r="F1545" t="str">
        <f t="shared" si="24"/>
        <v>Average Per Device1-in-10July Monthly System Peak Day50% Cycling19</v>
      </c>
      <c r="G1545">
        <v>2.6440610000000002</v>
      </c>
      <c r="H1545">
        <v>2.6440610000000002</v>
      </c>
      <c r="I1545">
        <v>78.855500000000006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3452</v>
      </c>
      <c r="P1545" t="s">
        <v>59</v>
      </c>
      <c r="Q1545" t="s">
        <v>60</v>
      </c>
    </row>
    <row r="1546" spans="1:17" x14ac:dyDescent="0.25">
      <c r="A1546" t="s">
        <v>43</v>
      </c>
      <c r="B1546" t="s">
        <v>38</v>
      </c>
      <c r="C1546" t="s">
        <v>50</v>
      </c>
      <c r="D1546" t="s">
        <v>31</v>
      </c>
      <c r="E1546">
        <v>19</v>
      </c>
      <c r="F1546" t="str">
        <f t="shared" si="24"/>
        <v>Aggregate1-in-10July Monthly System Peak Day50% Cycling19</v>
      </c>
      <c r="G1546">
        <v>20.282589999999999</v>
      </c>
      <c r="H1546">
        <v>20.282589999999999</v>
      </c>
      <c r="I1546">
        <v>78.855500000000006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3452</v>
      </c>
      <c r="P1546" t="s">
        <v>59</v>
      </c>
      <c r="Q1546" t="s">
        <v>60</v>
      </c>
    </row>
    <row r="1547" spans="1:17" x14ac:dyDescent="0.25">
      <c r="A1547" t="s">
        <v>30</v>
      </c>
      <c r="B1547" t="s">
        <v>38</v>
      </c>
      <c r="C1547" t="s">
        <v>50</v>
      </c>
      <c r="D1547" t="s">
        <v>26</v>
      </c>
      <c r="E1547">
        <v>19</v>
      </c>
      <c r="F1547" t="str">
        <f t="shared" si="24"/>
        <v>Average Per Ton1-in-10July Monthly System Peak DayAll19</v>
      </c>
      <c r="G1547">
        <v>0.6784945</v>
      </c>
      <c r="H1547">
        <v>0.6784945</v>
      </c>
      <c r="I1547">
        <v>79.020899999999997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4789</v>
      </c>
      <c r="P1547" t="s">
        <v>59</v>
      </c>
      <c r="Q1547" t="s">
        <v>60</v>
      </c>
    </row>
    <row r="1548" spans="1:17" x14ac:dyDescent="0.25">
      <c r="A1548" t="s">
        <v>28</v>
      </c>
      <c r="B1548" t="s">
        <v>38</v>
      </c>
      <c r="C1548" t="s">
        <v>50</v>
      </c>
      <c r="D1548" t="s">
        <v>26</v>
      </c>
      <c r="E1548">
        <v>19</v>
      </c>
      <c r="F1548" t="str">
        <f t="shared" si="24"/>
        <v>Average Per Premise1-in-10July Monthly System Peak DayAll19</v>
      </c>
      <c r="G1548">
        <v>6.2248510000000001</v>
      </c>
      <c r="H1548">
        <v>6.2248510000000001</v>
      </c>
      <c r="I1548">
        <v>79.020899999999997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4789</v>
      </c>
      <c r="P1548" t="s">
        <v>59</v>
      </c>
      <c r="Q1548" t="s">
        <v>60</v>
      </c>
    </row>
    <row r="1549" spans="1:17" x14ac:dyDescent="0.25">
      <c r="A1549" t="s">
        <v>29</v>
      </c>
      <c r="B1549" t="s">
        <v>38</v>
      </c>
      <c r="C1549" t="s">
        <v>50</v>
      </c>
      <c r="D1549" t="s">
        <v>26</v>
      </c>
      <c r="E1549">
        <v>19</v>
      </c>
      <c r="F1549" t="str">
        <f t="shared" si="24"/>
        <v>Average Per Device1-in-10July Monthly System Peak DayAll19</v>
      </c>
      <c r="G1549">
        <v>2.6329989999999999</v>
      </c>
      <c r="H1549">
        <v>2.6329989999999999</v>
      </c>
      <c r="I1549">
        <v>79.020899999999997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4789</v>
      </c>
      <c r="P1549" t="s">
        <v>59</v>
      </c>
      <c r="Q1549" t="s">
        <v>60</v>
      </c>
    </row>
    <row r="1550" spans="1:17" x14ac:dyDescent="0.25">
      <c r="A1550" t="s">
        <v>43</v>
      </c>
      <c r="B1550" t="s">
        <v>38</v>
      </c>
      <c r="C1550" t="s">
        <v>50</v>
      </c>
      <c r="D1550" t="s">
        <v>26</v>
      </c>
      <c r="E1550">
        <v>19</v>
      </c>
      <c r="F1550" t="str">
        <f t="shared" si="24"/>
        <v>Aggregate1-in-10July Monthly System Peak DayAll19</v>
      </c>
      <c r="G1550">
        <v>29.81081</v>
      </c>
      <c r="H1550">
        <v>29.81081</v>
      </c>
      <c r="I1550">
        <v>79.020899999999997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4789</v>
      </c>
      <c r="P1550" t="s">
        <v>59</v>
      </c>
      <c r="Q1550" t="s">
        <v>60</v>
      </c>
    </row>
    <row r="1551" spans="1:17" x14ac:dyDescent="0.25">
      <c r="A1551" t="s">
        <v>30</v>
      </c>
      <c r="B1551" t="s">
        <v>38</v>
      </c>
      <c r="C1551" t="s">
        <v>51</v>
      </c>
      <c r="D1551" t="s">
        <v>48</v>
      </c>
      <c r="E1551">
        <v>19</v>
      </c>
      <c r="F1551" t="str">
        <f t="shared" si="24"/>
        <v>Average Per Ton1-in-10June Monthly System Peak Day30% Cycling19</v>
      </c>
      <c r="G1551">
        <v>0.65443810000000002</v>
      </c>
      <c r="H1551">
        <v>0.65443819999999997</v>
      </c>
      <c r="I1551">
        <v>80.218400000000003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1337</v>
      </c>
      <c r="P1551" t="s">
        <v>59</v>
      </c>
      <c r="Q1551" t="s">
        <v>60</v>
      </c>
    </row>
    <row r="1552" spans="1:17" x14ac:dyDescent="0.25">
      <c r="A1552" t="s">
        <v>28</v>
      </c>
      <c r="B1552" t="s">
        <v>38</v>
      </c>
      <c r="C1552" t="s">
        <v>51</v>
      </c>
      <c r="D1552" t="s">
        <v>48</v>
      </c>
      <c r="E1552">
        <v>19</v>
      </c>
      <c r="F1552" t="str">
        <f t="shared" si="24"/>
        <v>Average Per Premise1-in-10June Monthly System Peak Day30% Cycling19</v>
      </c>
      <c r="G1552">
        <v>6.9433100000000003</v>
      </c>
      <c r="H1552">
        <v>6.9433100000000003</v>
      </c>
      <c r="I1552">
        <v>80.218400000000003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1337</v>
      </c>
      <c r="P1552" t="s">
        <v>59</v>
      </c>
      <c r="Q1552" t="s">
        <v>60</v>
      </c>
    </row>
    <row r="1553" spans="1:17" x14ac:dyDescent="0.25">
      <c r="A1553" t="s">
        <v>29</v>
      </c>
      <c r="B1553" t="s">
        <v>38</v>
      </c>
      <c r="C1553" t="s">
        <v>51</v>
      </c>
      <c r="D1553" t="s">
        <v>48</v>
      </c>
      <c r="E1553">
        <v>19</v>
      </c>
      <c r="F1553" t="str">
        <f t="shared" si="24"/>
        <v>Average Per Device1-in-10June Monthly System Peak Day30% Cycling19</v>
      </c>
      <c r="G1553">
        <v>2.5426470000000001</v>
      </c>
      <c r="H1553">
        <v>2.5426470000000001</v>
      </c>
      <c r="I1553">
        <v>80.218400000000003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1337</v>
      </c>
      <c r="P1553" t="s">
        <v>59</v>
      </c>
      <c r="Q1553" t="s">
        <v>60</v>
      </c>
    </row>
    <row r="1554" spans="1:17" x14ac:dyDescent="0.25">
      <c r="A1554" t="s">
        <v>43</v>
      </c>
      <c r="B1554" t="s">
        <v>38</v>
      </c>
      <c r="C1554" t="s">
        <v>51</v>
      </c>
      <c r="D1554" t="s">
        <v>48</v>
      </c>
      <c r="E1554">
        <v>19</v>
      </c>
      <c r="F1554" t="str">
        <f t="shared" si="24"/>
        <v>Aggregate1-in-10June Monthly System Peak Day30% Cycling19</v>
      </c>
      <c r="G1554">
        <v>9.2832050000000006</v>
      </c>
      <c r="H1554">
        <v>9.2832059999999998</v>
      </c>
      <c r="I1554">
        <v>80.218400000000003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1337</v>
      </c>
      <c r="P1554" t="s">
        <v>59</v>
      </c>
      <c r="Q1554" t="s">
        <v>60</v>
      </c>
    </row>
    <row r="1555" spans="1:17" x14ac:dyDescent="0.25">
      <c r="A1555" t="s">
        <v>30</v>
      </c>
      <c r="B1555" t="s">
        <v>38</v>
      </c>
      <c r="C1555" t="s">
        <v>51</v>
      </c>
      <c r="D1555" t="s">
        <v>31</v>
      </c>
      <c r="E1555">
        <v>19</v>
      </c>
      <c r="F1555" t="str">
        <f t="shared" si="24"/>
        <v>Average Per Ton1-in-10June Monthly System Peak Day50% Cycling19</v>
      </c>
      <c r="G1555">
        <v>0.67538050000000005</v>
      </c>
      <c r="H1555">
        <v>0.67538050000000005</v>
      </c>
      <c r="I1555">
        <v>79.715000000000003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3452</v>
      </c>
      <c r="P1555" t="s">
        <v>59</v>
      </c>
      <c r="Q1555" t="s">
        <v>60</v>
      </c>
    </row>
    <row r="1556" spans="1:17" x14ac:dyDescent="0.25">
      <c r="A1556" t="s">
        <v>28</v>
      </c>
      <c r="B1556" t="s">
        <v>38</v>
      </c>
      <c r="C1556" t="s">
        <v>51</v>
      </c>
      <c r="D1556" t="s">
        <v>31</v>
      </c>
      <c r="E1556">
        <v>19</v>
      </c>
      <c r="F1556" t="str">
        <f t="shared" si="24"/>
        <v>Average Per Premise1-in-10June Monthly System Peak Day50% Cycling19</v>
      </c>
      <c r="G1556">
        <v>5.8208919999999997</v>
      </c>
      <c r="H1556">
        <v>5.8208919999999997</v>
      </c>
      <c r="I1556">
        <v>79.715000000000003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3452</v>
      </c>
      <c r="P1556" t="s">
        <v>59</v>
      </c>
      <c r="Q1556" t="s">
        <v>60</v>
      </c>
    </row>
    <row r="1557" spans="1:17" x14ac:dyDescent="0.25">
      <c r="A1557" t="s">
        <v>29</v>
      </c>
      <c r="B1557" t="s">
        <v>38</v>
      </c>
      <c r="C1557" t="s">
        <v>51</v>
      </c>
      <c r="D1557" t="s">
        <v>31</v>
      </c>
      <c r="E1557">
        <v>19</v>
      </c>
      <c r="F1557" t="str">
        <f t="shared" si="24"/>
        <v>Average Per Device1-in-10June Monthly System Peak Day50% Cycling19</v>
      </c>
      <c r="G1557">
        <v>2.6194389999999999</v>
      </c>
      <c r="H1557">
        <v>2.6194389999999999</v>
      </c>
      <c r="I1557">
        <v>79.715000000000003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3452</v>
      </c>
      <c r="P1557" t="s">
        <v>59</v>
      </c>
      <c r="Q1557" t="s">
        <v>60</v>
      </c>
    </row>
    <row r="1558" spans="1:17" x14ac:dyDescent="0.25">
      <c r="A1558" t="s">
        <v>43</v>
      </c>
      <c r="B1558" t="s">
        <v>38</v>
      </c>
      <c r="C1558" t="s">
        <v>51</v>
      </c>
      <c r="D1558" t="s">
        <v>31</v>
      </c>
      <c r="E1558">
        <v>19</v>
      </c>
      <c r="F1558" t="str">
        <f t="shared" si="24"/>
        <v>Aggregate1-in-10June Monthly System Peak Day50% Cycling19</v>
      </c>
      <c r="G1558">
        <v>20.093720000000001</v>
      </c>
      <c r="H1558">
        <v>20.093720000000001</v>
      </c>
      <c r="I1558">
        <v>79.715000000000003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3452</v>
      </c>
      <c r="P1558" t="s">
        <v>59</v>
      </c>
      <c r="Q1558" t="s">
        <v>60</v>
      </c>
    </row>
    <row r="1559" spans="1:17" x14ac:dyDescent="0.25">
      <c r="A1559" t="s">
        <v>30</v>
      </c>
      <c r="B1559" t="s">
        <v>38</v>
      </c>
      <c r="C1559" t="s">
        <v>51</v>
      </c>
      <c r="D1559" t="s">
        <v>26</v>
      </c>
      <c r="E1559">
        <v>19</v>
      </c>
      <c r="F1559" t="str">
        <f t="shared" si="24"/>
        <v>Average Per Ton1-in-10June Monthly System Peak DayAll19</v>
      </c>
      <c r="G1559">
        <v>0.66953339999999995</v>
      </c>
      <c r="H1559">
        <v>0.66953339999999995</v>
      </c>
      <c r="I1559">
        <v>79.855500000000006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4789</v>
      </c>
      <c r="P1559" t="s">
        <v>59</v>
      </c>
      <c r="Q1559" t="s">
        <v>60</v>
      </c>
    </row>
    <row r="1560" spans="1:17" x14ac:dyDescent="0.25">
      <c r="A1560" t="s">
        <v>28</v>
      </c>
      <c r="B1560" t="s">
        <v>38</v>
      </c>
      <c r="C1560" t="s">
        <v>51</v>
      </c>
      <c r="D1560" t="s">
        <v>26</v>
      </c>
      <c r="E1560">
        <v>19</v>
      </c>
      <c r="F1560" t="str">
        <f t="shared" si="24"/>
        <v>Average Per Premise1-in-10June Monthly System Peak DayAll19</v>
      </c>
      <c r="G1560">
        <v>6.1426369999999997</v>
      </c>
      <c r="H1560">
        <v>6.1426369999999997</v>
      </c>
      <c r="I1560">
        <v>79.855500000000006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4789</v>
      </c>
      <c r="P1560" t="s">
        <v>59</v>
      </c>
      <c r="Q1560" t="s">
        <v>60</v>
      </c>
    </row>
    <row r="1561" spans="1:17" x14ac:dyDescent="0.25">
      <c r="A1561" t="s">
        <v>29</v>
      </c>
      <c r="B1561" t="s">
        <v>38</v>
      </c>
      <c r="C1561" t="s">
        <v>51</v>
      </c>
      <c r="D1561" t="s">
        <v>26</v>
      </c>
      <c r="E1561">
        <v>19</v>
      </c>
      <c r="F1561" t="str">
        <f t="shared" si="24"/>
        <v>Average Per Device1-in-10June Monthly System Peak DayAll19</v>
      </c>
      <c r="G1561">
        <v>2.5982240000000001</v>
      </c>
      <c r="H1561">
        <v>2.5982240000000001</v>
      </c>
      <c r="I1561">
        <v>79.855500000000006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4789</v>
      </c>
      <c r="P1561" t="s">
        <v>59</v>
      </c>
      <c r="Q1561" t="s">
        <v>60</v>
      </c>
    </row>
    <row r="1562" spans="1:17" x14ac:dyDescent="0.25">
      <c r="A1562" t="s">
        <v>43</v>
      </c>
      <c r="B1562" t="s">
        <v>38</v>
      </c>
      <c r="C1562" t="s">
        <v>51</v>
      </c>
      <c r="D1562" t="s">
        <v>26</v>
      </c>
      <c r="E1562">
        <v>19</v>
      </c>
      <c r="F1562" t="str">
        <f t="shared" si="24"/>
        <v>Aggregate1-in-10June Monthly System Peak DayAll19</v>
      </c>
      <c r="G1562">
        <v>29.417090000000002</v>
      </c>
      <c r="H1562">
        <v>29.417090000000002</v>
      </c>
      <c r="I1562">
        <v>79.855500000000006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4789</v>
      </c>
      <c r="P1562" t="s">
        <v>59</v>
      </c>
      <c r="Q1562" t="s">
        <v>60</v>
      </c>
    </row>
    <row r="1563" spans="1:17" x14ac:dyDescent="0.25">
      <c r="A1563" t="s">
        <v>30</v>
      </c>
      <c r="B1563" t="s">
        <v>38</v>
      </c>
      <c r="C1563" t="s">
        <v>52</v>
      </c>
      <c r="D1563" t="s">
        <v>48</v>
      </c>
      <c r="E1563">
        <v>19</v>
      </c>
      <c r="F1563" t="str">
        <f t="shared" si="24"/>
        <v>Average Per Ton1-in-10May Monthly System Peak Day30% Cycling19</v>
      </c>
      <c r="G1563">
        <v>0.65488579999999996</v>
      </c>
      <c r="H1563">
        <v>0.65488579999999996</v>
      </c>
      <c r="I1563">
        <v>81.642799999999994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1337</v>
      </c>
      <c r="P1563" t="s">
        <v>59</v>
      </c>
      <c r="Q1563" t="s">
        <v>60</v>
      </c>
    </row>
    <row r="1564" spans="1:17" x14ac:dyDescent="0.25">
      <c r="A1564" t="s">
        <v>28</v>
      </c>
      <c r="B1564" t="s">
        <v>38</v>
      </c>
      <c r="C1564" t="s">
        <v>52</v>
      </c>
      <c r="D1564" t="s">
        <v>48</v>
      </c>
      <c r="E1564">
        <v>19</v>
      </c>
      <c r="F1564" t="str">
        <f t="shared" si="24"/>
        <v>Average Per Premise1-in-10May Monthly System Peak Day30% Cycling19</v>
      </c>
      <c r="G1564">
        <v>6.9480589999999998</v>
      </c>
      <c r="H1564">
        <v>6.9480589999999998</v>
      </c>
      <c r="I1564">
        <v>81.642799999999994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1337</v>
      </c>
      <c r="P1564" t="s">
        <v>59</v>
      </c>
      <c r="Q1564" t="s">
        <v>60</v>
      </c>
    </row>
    <row r="1565" spans="1:17" x14ac:dyDescent="0.25">
      <c r="A1565" t="s">
        <v>29</v>
      </c>
      <c r="B1565" t="s">
        <v>38</v>
      </c>
      <c r="C1565" t="s">
        <v>52</v>
      </c>
      <c r="D1565" t="s">
        <v>48</v>
      </c>
      <c r="E1565">
        <v>19</v>
      </c>
      <c r="F1565" t="str">
        <f t="shared" si="24"/>
        <v>Average Per Device1-in-10May Monthly System Peak Day30% Cycling19</v>
      </c>
      <c r="G1565">
        <v>2.5443859999999998</v>
      </c>
      <c r="H1565">
        <v>2.5443859999999998</v>
      </c>
      <c r="I1565">
        <v>81.642799999999994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1337</v>
      </c>
      <c r="P1565" t="s">
        <v>59</v>
      </c>
      <c r="Q1565" t="s">
        <v>60</v>
      </c>
    </row>
    <row r="1566" spans="1:17" x14ac:dyDescent="0.25">
      <c r="A1566" t="s">
        <v>43</v>
      </c>
      <c r="B1566" t="s">
        <v>38</v>
      </c>
      <c r="C1566" t="s">
        <v>52</v>
      </c>
      <c r="D1566" t="s">
        <v>48</v>
      </c>
      <c r="E1566">
        <v>19</v>
      </c>
      <c r="F1566" t="str">
        <f t="shared" si="24"/>
        <v>Aggregate1-in-10May Monthly System Peak Day30% Cycling19</v>
      </c>
      <c r="G1566">
        <v>9.289555</v>
      </c>
      <c r="H1566">
        <v>9.289555</v>
      </c>
      <c r="I1566">
        <v>81.642799999999994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1337</v>
      </c>
      <c r="P1566" t="s">
        <v>59</v>
      </c>
      <c r="Q1566" t="s">
        <v>60</v>
      </c>
    </row>
    <row r="1567" spans="1:17" x14ac:dyDescent="0.25">
      <c r="A1567" t="s">
        <v>30</v>
      </c>
      <c r="B1567" t="s">
        <v>38</v>
      </c>
      <c r="C1567" t="s">
        <v>52</v>
      </c>
      <c r="D1567" t="s">
        <v>31</v>
      </c>
      <c r="E1567">
        <v>19</v>
      </c>
      <c r="F1567" t="str">
        <f t="shared" si="24"/>
        <v>Average Per Ton1-in-10May Monthly System Peak Day50% Cycling19</v>
      </c>
      <c r="G1567">
        <v>0.67480280000000004</v>
      </c>
      <c r="H1567">
        <v>0.67480280000000004</v>
      </c>
      <c r="I1567">
        <v>81.361000000000004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3452</v>
      </c>
      <c r="P1567" t="s">
        <v>59</v>
      </c>
      <c r="Q1567" t="s">
        <v>60</v>
      </c>
    </row>
    <row r="1568" spans="1:17" x14ac:dyDescent="0.25">
      <c r="A1568" t="s">
        <v>28</v>
      </c>
      <c r="B1568" t="s">
        <v>38</v>
      </c>
      <c r="C1568" t="s">
        <v>52</v>
      </c>
      <c r="D1568" t="s">
        <v>31</v>
      </c>
      <c r="E1568">
        <v>19</v>
      </c>
      <c r="F1568" t="str">
        <f t="shared" si="24"/>
        <v>Average Per Premise1-in-10May Monthly System Peak Day50% Cycling19</v>
      </c>
      <c r="G1568">
        <v>5.8159130000000001</v>
      </c>
      <c r="H1568">
        <v>5.8159130000000001</v>
      </c>
      <c r="I1568">
        <v>81.361000000000004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3452</v>
      </c>
      <c r="P1568" t="s">
        <v>59</v>
      </c>
      <c r="Q1568" t="s">
        <v>60</v>
      </c>
    </row>
    <row r="1569" spans="1:17" x14ac:dyDescent="0.25">
      <c r="A1569" t="s">
        <v>29</v>
      </c>
      <c r="B1569" t="s">
        <v>38</v>
      </c>
      <c r="C1569" t="s">
        <v>52</v>
      </c>
      <c r="D1569" t="s">
        <v>31</v>
      </c>
      <c r="E1569">
        <v>19</v>
      </c>
      <c r="F1569" t="str">
        <f t="shared" si="24"/>
        <v>Average Per Device1-in-10May Monthly System Peak Day50% Cycling19</v>
      </c>
      <c r="G1569">
        <v>2.6171989999999998</v>
      </c>
      <c r="H1569">
        <v>2.6171989999999998</v>
      </c>
      <c r="I1569">
        <v>81.361000000000004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3452</v>
      </c>
      <c r="P1569" t="s">
        <v>59</v>
      </c>
      <c r="Q1569" t="s">
        <v>60</v>
      </c>
    </row>
    <row r="1570" spans="1:17" x14ac:dyDescent="0.25">
      <c r="A1570" t="s">
        <v>43</v>
      </c>
      <c r="B1570" t="s">
        <v>38</v>
      </c>
      <c r="C1570" t="s">
        <v>52</v>
      </c>
      <c r="D1570" t="s">
        <v>31</v>
      </c>
      <c r="E1570">
        <v>19</v>
      </c>
      <c r="F1570" t="str">
        <f t="shared" si="24"/>
        <v>Aggregate1-in-10May Monthly System Peak Day50% Cycling19</v>
      </c>
      <c r="G1570">
        <v>20.076530000000002</v>
      </c>
      <c r="H1570">
        <v>20.076530000000002</v>
      </c>
      <c r="I1570">
        <v>81.361000000000004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3452</v>
      </c>
      <c r="P1570" t="s">
        <v>59</v>
      </c>
      <c r="Q1570" t="s">
        <v>60</v>
      </c>
    </row>
    <row r="1571" spans="1:17" x14ac:dyDescent="0.25">
      <c r="A1571" t="s">
        <v>30</v>
      </c>
      <c r="B1571" t="s">
        <v>38</v>
      </c>
      <c r="C1571" t="s">
        <v>52</v>
      </c>
      <c r="D1571" t="s">
        <v>26</v>
      </c>
      <c r="E1571">
        <v>19</v>
      </c>
      <c r="F1571" t="str">
        <f t="shared" si="24"/>
        <v>Average Per Ton1-in-10May Monthly System Peak DayAll19</v>
      </c>
      <c r="G1571">
        <v>0.669242</v>
      </c>
      <c r="H1571">
        <v>0.669242</v>
      </c>
      <c r="I1571">
        <v>81.439700000000002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4789</v>
      </c>
      <c r="P1571" t="s">
        <v>59</v>
      </c>
      <c r="Q1571" t="s">
        <v>60</v>
      </c>
    </row>
    <row r="1572" spans="1:17" x14ac:dyDescent="0.25">
      <c r="A1572" t="s">
        <v>28</v>
      </c>
      <c r="B1572" t="s">
        <v>38</v>
      </c>
      <c r="C1572" t="s">
        <v>52</v>
      </c>
      <c r="D1572" t="s">
        <v>26</v>
      </c>
      <c r="E1572">
        <v>19</v>
      </c>
      <c r="F1572" t="str">
        <f t="shared" si="24"/>
        <v>Average Per Premise1-in-10May Monthly System Peak DayAll19</v>
      </c>
      <c r="G1572">
        <v>6.139964</v>
      </c>
      <c r="H1572">
        <v>6.139964</v>
      </c>
      <c r="I1572">
        <v>81.439700000000002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4789</v>
      </c>
      <c r="P1572" t="s">
        <v>59</v>
      </c>
      <c r="Q1572" t="s">
        <v>60</v>
      </c>
    </row>
    <row r="1573" spans="1:17" x14ac:dyDescent="0.25">
      <c r="A1573" t="s">
        <v>29</v>
      </c>
      <c r="B1573" t="s">
        <v>38</v>
      </c>
      <c r="C1573" t="s">
        <v>52</v>
      </c>
      <c r="D1573" t="s">
        <v>26</v>
      </c>
      <c r="E1573">
        <v>19</v>
      </c>
      <c r="F1573" t="str">
        <f t="shared" si="24"/>
        <v>Average Per Device1-in-10May Monthly System Peak DayAll19</v>
      </c>
      <c r="G1573">
        <v>2.5970930000000001</v>
      </c>
      <c r="H1573">
        <v>2.5970930000000001</v>
      </c>
      <c r="I1573">
        <v>81.439700000000002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4789</v>
      </c>
      <c r="P1573" t="s">
        <v>59</v>
      </c>
      <c r="Q1573" t="s">
        <v>60</v>
      </c>
    </row>
    <row r="1574" spans="1:17" x14ac:dyDescent="0.25">
      <c r="A1574" t="s">
        <v>43</v>
      </c>
      <c r="B1574" t="s">
        <v>38</v>
      </c>
      <c r="C1574" t="s">
        <v>52</v>
      </c>
      <c r="D1574" t="s">
        <v>26</v>
      </c>
      <c r="E1574">
        <v>19</v>
      </c>
      <c r="F1574" t="str">
        <f t="shared" si="24"/>
        <v>Aggregate1-in-10May Monthly System Peak DayAll19</v>
      </c>
      <c r="G1574">
        <v>29.40429</v>
      </c>
      <c r="H1574">
        <v>29.40429</v>
      </c>
      <c r="I1574">
        <v>81.439700000000002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4789</v>
      </c>
      <c r="P1574" t="s">
        <v>59</v>
      </c>
      <c r="Q1574" t="s">
        <v>60</v>
      </c>
    </row>
    <row r="1575" spans="1:17" x14ac:dyDescent="0.25">
      <c r="A1575" t="s">
        <v>30</v>
      </c>
      <c r="B1575" t="s">
        <v>38</v>
      </c>
      <c r="C1575" t="s">
        <v>53</v>
      </c>
      <c r="D1575" t="s">
        <v>48</v>
      </c>
      <c r="E1575">
        <v>19</v>
      </c>
      <c r="F1575" t="str">
        <f t="shared" si="24"/>
        <v>Average Per Ton1-in-10October Monthly System Peak Day30% Cycling19</v>
      </c>
      <c r="G1575">
        <v>0.69231430000000005</v>
      </c>
      <c r="H1575">
        <v>0.69231430000000005</v>
      </c>
      <c r="I1575">
        <v>77.079499999999996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1337</v>
      </c>
      <c r="P1575" t="s">
        <v>59</v>
      </c>
      <c r="Q1575" t="s">
        <v>60</v>
      </c>
    </row>
    <row r="1576" spans="1:17" x14ac:dyDescent="0.25">
      <c r="A1576" t="s">
        <v>28</v>
      </c>
      <c r="B1576" t="s">
        <v>38</v>
      </c>
      <c r="C1576" t="s">
        <v>53</v>
      </c>
      <c r="D1576" t="s">
        <v>48</v>
      </c>
      <c r="E1576">
        <v>19</v>
      </c>
      <c r="F1576" t="str">
        <f t="shared" si="24"/>
        <v>Average Per Premise1-in-10October Monthly System Peak Day30% Cycling19</v>
      </c>
      <c r="G1576">
        <v>7.3451599999999999</v>
      </c>
      <c r="H1576">
        <v>7.3451599999999999</v>
      </c>
      <c r="I1576">
        <v>77.079499999999996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1337</v>
      </c>
      <c r="P1576" t="s">
        <v>59</v>
      </c>
      <c r="Q1576" t="s">
        <v>60</v>
      </c>
    </row>
    <row r="1577" spans="1:17" x14ac:dyDescent="0.25">
      <c r="A1577" t="s">
        <v>29</v>
      </c>
      <c r="B1577" t="s">
        <v>38</v>
      </c>
      <c r="C1577" t="s">
        <v>53</v>
      </c>
      <c r="D1577" t="s">
        <v>48</v>
      </c>
      <c r="E1577">
        <v>19</v>
      </c>
      <c r="F1577" t="str">
        <f t="shared" si="24"/>
        <v>Average Per Device1-in-10October Monthly System Peak Day30% Cycling19</v>
      </c>
      <c r="G1577">
        <v>2.6898049999999998</v>
      </c>
      <c r="H1577">
        <v>2.6898049999999998</v>
      </c>
      <c r="I1577">
        <v>77.079499999999996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1337</v>
      </c>
      <c r="P1577" t="s">
        <v>59</v>
      </c>
      <c r="Q1577" t="s">
        <v>60</v>
      </c>
    </row>
    <row r="1578" spans="1:17" x14ac:dyDescent="0.25">
      <c r="A1578" t="s">
        <v>43</v>
      </c>
      <c r="B1578" t="s">
        <v>38</v>
      </c>
      <c r="C1578" t="s">
        <v>53</v>
      </c>
      <c r="D1578" t="s">
        <v>48</v>
      </c>
      <c r="E1578">
        <v>19</v>
      </c>
      <c r="F1578" t="str">
        <f t="shared" si="24"/>
        <v>Aggregate1-in-10October Monthly System Peak Day30% Cycling19</v>
      </c>
      <c r="G1578">
        <v>9.8204790000000006</v>
      </c>
      <c r="H1578">
        <v>9.8204790000000006</v>
      </c>
      <c r="I1578">
        <v>77.079499999999996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1337</v>
      </c>
      <c r="P1578" t="s">
        <v>59</v>
      </c>
      <c r="Q1578" t="s">
        <v>60</v>
      </c>
    </row>
    <row r="1579" spans="1:17" x14ac:dyDescent="0.25">
      <c r="A1579" t="s">
        <v>30</v>
      </c>
      <c r="B1579" t="s">
        <v>38</v>
      </c>
      <c r="C1579" t="s">
        <v>53</v>
      </c>
      <c r="D1579" t="s">
        <v>31</v>
      </c>
      <c r="E1579">
        <v>19</v>
      </c>
      <c r="F1579" t="str">
        <f t="shared" si="24"/>
        <v>Average Per Ton1-in-10October Monthly System Peak Day50% Cycling19</v>
      </c>
      <c r="G1579">
        <v>0.69178830000000002</v>
      </c>
      <c r="H1579">
        <v>0.69178830000000002</v>
      </c>
      <c r="I1579">
        <v>76.858999999999995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3452</v>
      </c>
      <c r="P1579" t="s">
        <v>59</v>
      </c>
      <c r="Q1579" t="s">
        <v>60</v>
      </c>
    </row>
    <row r="1580" spans="1:17" x14ac:dyDescent="0.25">
      <c r="A1580" t="s">
        <v>28</v>
      </c>
      <c r="B1580" t="s">
        <v>38</v>
      </c>
      <c r="C1580" t="s">
        <v>53</v>
      </c>
      <c r="D1580" t="s">
        <v>31</v>
      </c>
      <c r="E1580">
        <v>19</v>
      </c>
      <c r="F1580" t="str">
        <f t="shared" si="24"/>
        <v>Average Per Premise1-in-10October Monthly System Peak Day50% Cycling19</v>
      </c>
      <c r="G1580">
        <v>5.9623059999999999</v>
      </c>
      <c r="H1580">
        <v>5.9623059999999999</v>
      </c>
      <c r="I1580">
        <v>76.858999999999995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3452</v>
      </c>
      <c r="P1580" t="s">
        <v>59</v>
      </c>
      <c r="Q1580" t="s">
        <v>60</v>
      </c>
    </row>
    <row r="1581" spans="1:17" x14ac:dyDescent="0.25">
      <c r="A1581" t="s">
        <v>29</v>
      </c>
      <c r="B1581" t="s">
        <v>38</v>
      </c>
      <c r="C1581" t="s">
        <v>53</v>
      </c>
      <c r="D1581" t="s">
        <v>31</v>
      </c>
      <c r="E1581">
        <v>19</v>
      </c>
      <c r="F1581" t="str">
        <f t="shared" si="24"/>
        <v>Average Per Device1-in-10October Monthly System Peak Day50% Cycling19</v>
      </c>
      <c r="G1581">
        <v>2.6830759999999998</v>
      </c>
      <c r="H1581">
        <v>2.6830759999999998</v>
      </c>
      <c r="I1581">
        <v>76.858999999999995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3452</v>
      </c>
      <c r="P1581" t="s">
        <v>59</v>
      </c>
      <c r="Q1581" t="s">
        <v>60</v>
      </c>
    </row>
    <row r="1582" spans="1:17" x14ac:dyDescent="0.25">
      <c r="A1582" t="s">
        <v>43</v>
      </c>
      <c r="B1582" t="s">
        <v>38</v>
      </c>
      <c r="C1582" t="s">
        <v>53</v>
      </c>
      <c r="D1582" t="s">
        <v>31</v>
      </c>
      <c r="E1582">
        <v>19</v>
      </c>
      <c r="F1582" t="str">
        <f t="shared" si="24"/>
        <v>Aggregate1-in-10October Monthly System Peak Day50% Cycling19</v>
      </c>
      <c r="G1582">
        <v>20.581880000000002</v>
      </c>
      <c r="H1582">
        <v>20.581880000000002</v>
      </c>
      <c r="I1582">
        <v>76.858999999999995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3452</v>
      </c>
      <c r="P1582" t="s">
        <v>59</v>
      </c>
      <c r="Q1582" t="s">
        <v>60</v>
      </c>
    </row>
    <row r="1583" spans="1:17" x14ac:dyDescent="0.25">
      <c r="A1583" t="s">
        <v>30</v>
      </c>
      <c r="B1583" t="s">
        <v>38</v>
      </c>
      <c r="C1583" t="s">
        <v>53</v>
      </c>
      <c r="D1583" t="s">
        <v>26</v>
      </c>
      <c r="E1583">
        <v>19</v>
      </c>
      <c r="F1583" t="str">
        <f t="shared" si="24"/>
        <v>Average Per Ton1-in-10October Monthly System Peak DayAll19</v>
      </c>
      <c r="G1583">
        <v>0.69193519999999997</v>
      </c>
      <c r="H1583">
        <v>0.69193519999999997</v>
      </c>
      <c r="I1583">
        <v>76.920599999999993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4789</v>
      </c>
      <c r="P1583" t="s">
        <v>59</v>
      </c>
      <c r="Q1583" t="s">
        <v>60</v>
      </c>
    </row>
    <row r="1584" spans="1:17" x14ac:dyDescent="0.25">
      <c r="A1584" t="s">
        <v>28</v>
      </c>
      <c r="B1584" t="s">
        <v>38</v>
      </c>
      <c r="C1584" t="s">
        <v>53</v>
      </c>
      <c r="D1584" t="s">
        <v>26</v>
      </c>
      <c r="E1584">
        <v>19</v>
      </c>
      <c r="F1584" t="str">
        <f t="shared" si="24"/>
        <v>Average Per Premise1-in-10October Monthly System Peak DayAll19</v>
      </c>
      <c r="G1584">
        <v>6.3481620000000003</v>
      </c>
      <c r="H1584">
        <v>6.3481620000000003</v>
      </c>
      <c r="I1584">
        <v>76.920599999999993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4789</v>
      </c>
      <c r="P1584" t="s">
        <v>59</v>
      </c>
      <c r="Q1584" t="s">
        <v>60</v>
      </c>
    </row>
    <row r="1585" spans="1:17" x14ac:dyDescent="0.25">
      <c r="A1585" t="s">
        <v>29</v>
      </c>
      <c r="B1585" t="s">
        <v>38</v>
      </c>
      <c r="C1585" t="s">
        <v>53</v>
      </c>
      <c r="D1585" t="s">
        <v>26</v>
      </c>
      <c r="E1585">
        <v>19</v>
      </c>
      <c r="F1585" t="str">
        <f t="shared" si="24"/>
        <v>Average Per Device1-in-10October Monthly System Peak DayAll19</v>
      </c>
      <c r="G1585">
        <v>2.6851569999999998</v>
      </c>
      <c r="H1585">
        <v>2.6851569999999998</v>
      </c>
      <c r="I1585">
        <v>76.920599999999993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4789</v>
      </c>
      <c r="P1585" t="s">
        <v>59</v>
      </c>
      <c r="Q1585" t="s">
        <v>60</v>
      </c>
    </row>
    <row r="1586" spans="1:17" x14ac:dyDescent="0.25">
      <c r="A1586" t="s">
        <v>43</v>
      </c>
      <c r="B1586" t="s">
        <v>38</v>
      </c>
      <c r="C1586" t="s">
        <v>53</v>
      </c>
      <c r="D1586" t="s">
        <v>26</v>
      </c>
      <c r="E1586">
        <v>19</v>
      </c>
      <c r="F1586" t="str">
        <f t="shared" si="24"/>
        <v>Aggregate1-in-10October Monthly System Peak DayAll19</v>
      </c>
      <c r="G1586">
        <v>30.401350000000001</v>
      </c>
      <c r="H1586">
        <v>30.401350000000001</v>
      </c>
      <c r="I1586">
        <v>76.920599999999993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4789</v>
      </c>
      <c r="P1586" t="s">
        <v>59</v>
      </c>
      <c r="Q1586" t="s">
        <v>60</v>
      </c>
    </row>
    <row r="1587" spans="1:17" x14ac:dyDescent="0.25">
      <c r="A1587" t="s">
        <v>30</v>
      </c>
      <c r="B1587" t="s">
        <v>38</v>
      </c>
      <c r="C1587" t="s">
        <v>54</v>
      </c>
      <c r="D1587" t="s">
        <v>48</v>
      </c>
      <c r="E1587">
        <v>19</v>
      </c>
      <c r="F1587" t="str">
        <f t="shared" si="24"/>
        <v>Average Per Ton1-in-10September Monthly System Peak Day30% Cycling19</v>
      </c>
      <c r="G1587">
        <v>0.84537289999999998</v>
      </c>
      <c r="H1587">
        <v>0.84537289999999998</v>
      </c>
      <c r="I1587">
        <v>87.749799999999993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1337</v>
      </c>
      <c r="P1587" t="s">
        <v>59</v>
      </c>
      <c r="Q1587" t="s">
        <v>60</v>
      </c>
    </row>
    <row r="1588" spans="1:17" x14ac:dyDescent="0.25">
      <c r="A1588" t="s">
        <v>28</v>
      </c>
      <c r="B1588" t="s">
        <v>38</v>
      </c>
      <c r="C1588" t="s">
        <v>54</v>
      </c>
      <c r="D1588" t="s">
        <v>48</v>
      </c>
      <c r="E1588">
        <v>19</v>
      </c>
      <c r="F1588" t="str">
        <f t="shared" si="24"/>
        <v>Average Per Premise1-in-10September Monthly System Peak Day30% Cycling19</v>
      </c>
      <c r="G1588">
        <v>8.9690460000000005</v>
      </c>
      <c r="H1588">
        <v>8.9690460000000005</v>
      </c>
      <c r="I1588">
        <v>87.749799999999993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1337</v>
      </c>
      <c r="P1588" t="s">
        <v>59</v>
      </c>
      <c r="Q1588" t="s">
        <v>60</v>
      </c>
    </row>
    <row r="1589" spans="1:17" x14ac:dyDescent="0.25">
      <c r="A1589" t="s">
        <v>29</v>
      </c>
      <c r="B1589" t="s">
        <v>38</v>
      </c>
      <c r="C1589" t="s">
        <v>54</v>
      </c>
      <c r="D1589" t="s">
        <v>48</v>
      </c>
      <c r="E1589">
        <v>19</v>
      </c>
      <c r="F1589" t="str">
        <f t="shared" si="24"/>
        <v>Average Per Device1-in-10September Monthly System Peak Day30% Cycling19</v>
      </c>
      <c r="G1589">
        <v>3.2844739999999999</v>
      </c>
      <c r="H1589">
        <v>3.2844739999999999</v>
      </c>
      <c r="I1589">
        <v>87.749799999999993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1337</v>
      </c>
      <c r="P1589" t="s">
        <v>59</v>
      </c>
      <c r="Q1589" t="s">
        <v>60</v>
      </c>
    </row>
    <row r="1590" spans="1:17" x14ac:dyDescent="0.25">
      <c r="A1590" t="s">
        <v>43</v>
      </c>
      <c r="B1590" t="s">
        <v>38</v>
      </c>
      <c r="C1590" t="s">
        <v>54</v>
      </c>
      <c r="D1590" t="s">
        <v>48</v>
      </c>
      <c r="E1590">
        <v>19</v>
      </c>
      <c r="F1590" t="str">
        <f t="shared" si="24"/>
        <v>Aggregate1-in-10September Monthly System Peak Day30% Cycling19</v>
      </c>
      <c r="G1590">
        <v>11.99161</v>
      </c>
      <c r="H1590">
        <v>11.99161</v>
      </c>
      <c r="I1590">
        <v>87.749799999999993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1337</v>
      </c>
      <c r="P1590" t="s">
        <v>59</v>
      </c>
      <c r="Q1590" t="s">
        <v>60</v>
      </c>
    </row>
    <row r="1591" spans="1:17" x14ac:dyDescent="0.25">
      <c r="A1591" t="s">
        <v>30</v>
      </c>
      <c r="B1591" t="s">
        <v>38</v>
      </c>
      <c r="C1591" t="s">
        <v>54</v>
      </c>
      <c r="D1591" t="s">
        <v>31</v>
      </c>
      <c r="E1591">
        <v>19</v>
      </c>
      <c r="F1591" t="str">
        <f t="shared" si="24"/>
        <v>Average Per Ton1-in-10September Monthly System Peak Day50% Cycling19</v>
      </c>
      <c r="G1591">
        <v>0.75121910000000003</v>
      </c>
      <c r="H1591">
        <v>0.75121910000000003</v>
      </c>
      <c r="I1591">
        <v>87.092299999999994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3452</v>
      </c>
      <c r="P1591" t="s">
        <v>59</v>
      </c>
      <c r="Q1591" t="s">
        <v>60</v>
      </c>
    </row>
    <row r="1592" spans="1:17" x14ac:dyDescent="0.25">
      <c r="A1592" t="s">
        <v>28</v>
      </c>
      <c r="B1592" t="s">
        <v>38</v>
      </c>
      <c r="C1592" t="s">
        <v>54</v>
      </c>
      <c r="D1592" t="s">
        <v>31</v>
      </c>
      <c r="E1592">
        <v>19</v>
      </c>
      <c r="F1592" t="str">
        <f t="shared" si="24"/>
        <v>Average Per Premise1-in-10September Monthly System Peak Day50% Cycling19</v>
      </c>
      <c r="G1592">
        <v>6.4745210000000002</v>
      </c>
      <c r="H1592">
        <v>6.4745210000000002</v>
      </c>
      <c r="I1592">
        <v>87.092299999999994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3452</v>
      </c>
      <c r="P1592" t="s">
        <v>59</v>
      </c>
      <c r="Q1592" t="s">
        <v>60</v>
      </c>
    </row>
    <row r="1593" spans="1:17" x14ac:dyDescent="0.25">
      <c r="A1593" t="s">
        <v>29</v>
      </c>
      <c r="B1593" t="s">
        <v>38</v>
      </c>
      <c r="C1593" t="s">
        <v>54</v>
      </c>
      <c r="D1593" t="s">
        <v>31</v>
      </c>
      <c r="E1593">
        <v>19</v>
      </c>
      <c r="F1593" t="str">
        <f t="shared" si="24"/>
        <v>Average Per Device1-in-10September Monthly System Peak Day50% Cycling19</v>
      </c>
      <c r="G1593">
        <v>2.9135770000000001</v>
      </c>
      <c r="H1593">
        <v>2.9135770000000001</v>
      </c>
      <c r="I1593">
        <v>87.092299999999994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3452</v>
      </c>
      <c r="P1593" t="s">
        <v>59</v>
      </c>
      <c r="Q1593" t="s">
        <v>60</v>
      </c>
    </row>
    <row r="1594" spans="1:17" x14ac:dyDescent="0.25">
      <c r="A1594" t="s">
        <v>43</v>
      </c>
      <c r="B1594" t="s">
        <v>38</v>
      </c>
      <c r="C1594" t="s">
        <v>54</v>
      </c>
      <c r="D1594" t="s">
        <v>31</v>
      </c>
      <c r="E1594">
        <v>19</v>
      </c>
      <c r="F1594" t="str">
        <f t="shared" si="24"/>
        <v>Aggregate1-in-10September Monthly System Peak Day50% Cycling19</v>
      </c>
      <c r="G1594">
        <v>22.35005</v>
      </c>
      <c r="H1594">
        <v>22.35005</v>
      </c>
      <c r="I1594">
        <v>87.092299999999994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3452</v>
      </c>
      <c r="P1594" t="s">
        <v>59</v>
      </c>
      <c r="Q1594" t="s">
        <v>60</v>
      </c>
    </row>
    <row r="1595" spans="1:17" x14ac:dyDescent="0.25">
      <c r="A1595" t="s">
        <v>30</v>
      </c>
      <c r="B1595" t="s">
        <v>38</v>
      </c>
      <c r="C1595" t="s">
        <v>54</v>
      </c>
      <c r="D1595" t="s">
        <v>26</v>
      </c>
      <c r="E1595">
        <v>19</v>
      </c>
      <c r="F1595" t="str">
        <f t="shared" si="24"/>
        <v>Average Per Ton1-in-10September Monthly System Peak DayAll19</v>
      </c>
      <c r="G1595">
        <v>0.77750680000000005</v>
      </c>
      <c r="H1595">
        <v>0.77750680000000005</v>
      </c>
      <c r="I1595">
        <v>87.275899999999993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4789</v>
      </c>
      <c r="P1595" t="s">
        <v>59</v>
      </c>
      <c r="Q1595" t="s">
        <v>60</v>
      </c>
    </row>
    <row r="1596" spans="1:17" x14ac:dyDescent="0.25">
      <c r="A1596" t="s">
        <v>28</v>
      </c>
      <c r="B1596" t="s">
        <v>38</v>
      </c>
      <c r="C1596" t="s">
        <v>54</v>
      </c>
      <c r="D1596" t="s">
        <v>26</v>
      </c>
      <c r="E1596">
        <v>19</v>
      </c>
      <c r="F1596" t="str">
        <f t="shared" si="24"/>
        <v>Average Per Premise1-in-10September Monthly System Peak DayAll19</v>
      </c>
      <c r="G1596">
        <v>7.1332399999999998</v>
      </c>
      <c r="H1596">
        <v>7.1332399999999998</v>
      </c>
      <c r="I1596">
        <v>87.275899999999993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4789</v>
      </c>
      <c r="P1596" t="s">
        <v>59</v>
      </c>
      <c r="Q1596" t="s">
        <v>60</v>
      </c>
    </row>
    <row r="1597" spans="1:17" x14ac:dyDescent="0.25">
      <c r="A1597" t="s">
        <v>29</v>
      </c>
      <c r="B1597" t="s">
        <v>38</v>
      </c>
      <c r="C1597" t="s">
        <v>54</v>
      </c>
      <c r="D1597" t="s">
        <v>26</v>
      </c>
      <c r="E1597">
        <v>19</v>
      </c>
      <c r="F1597" t="str">
        <f t="shared" si="24"/>
        <v>Average Per Device1-in-10September Monthly System Peak DayAll19</v>
      </c>
      <c r="G1597">
        <v>3.0172300000000001</v>
      </c>
      <c r="H1597">
        <v>3.0172310000000002</v>
      </c>
      <c r="I1597">
        <v>87.275899999999993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4789</v>
      </c>
      <c r="P1597" t="s">
        <v>59</v>
      </c>
      <c r="Q1597" t="s">
        <v>60</v>
      </c>
    </row>
    <row r="1598" spans="1:17" x14ac:dyDescent="0.25">
      <c r="A1598" t="s">
        <v>43</v>
      </c>
      <c r="B1598" t="s">
        <v>38</v>
      </c>
      <c r="C1598" t="s">
        <v>54</v>
      </c>
      <c r="D1598" t="s">
        <v>26</v>
      </c>
      <c r="E1598">
        <v>19</v>
      </c>
      <c r="F1598" t="str">
        <f t="shared" si="24"/>
        <v>Aggregate1-in-10September Monthly System Peak DayAll19</v>
      </c>
      <c r="G1598">
        <v>34.161079999999998</v>
      </c>
      <c r="H1598">
        <v>34.161090000000002</v>
      </c>
      <c r="I1598">
        <v>87.275899999999993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4789</v>
      </c>
      <c r="P1598" t="s">
        <v>59</v>
      </c>
      <c r="Q1598" t="s">
        <v>60</v>
      </c>
    </row>
    <row r="1599" spans="1:17" x14ac:dyDescent="0.25">
      <c r="A1599" t="s">
        <v>30</v>
      </c>
      <c r="B1599" t="s">
        <v>38</v>
      </c>
      <c r="C1599" t="s">
        <v>49</v>
      </c>
      <c r="D1599" t="s">
        <v>48</v>
      </c>
      <c r="E1599">
        <v>20</v>
      </c>
      <c r="F1599" t="str">
        <f t="shared" si="24"/>
        <v>Average Per Ton1-in-10August Monthly System Peak Day30% Cycling20</v>
      </c>
      <c r="G1599">
        <v>0.67855880000000002</v>
      </c>
      <c r="H1599">
        <v>0.67855880000000002</v>
      </c>
      <c r="I1599">
        <v>79.162700000000001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1337</v>
      </c>
      <c r="P1599" t="s">
        <v>59</v>
      </c>
      <c r="Q1599" t="s">
        <v>60</v>
      </c>
    </row>
    <row r="1600" spans="1:17" x14ac:dyDescent="0.25">
      <c r="A1600" t="s">
        <v>28</v>
      </c>
      <c r="B1600" t="s">
        <v>38</v>
      </c>
      <c r="C1600" t="s">
        <v>49</v>
      </c>
      <c r="D1600" t="s">
        <v>48</v>
      </c>
      <c r="E1600">
        <v>20</v>
      </c>
      <c r="F1600" t="str">
        <f t="shared" si="24"/>
        <v>Average Per Premise1-in-10August Monthly System Peak Day30% Cycling20</v>
      </c>
      <c r="G1600">
        <v>7.1992200000000004</v>
      </c>
      <c r="H1600">
        <v>7.1992200000000004</v>
      </c>
      <c r="I1600">
        <v>79.162700000000001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1337</v>
      </c>
      <c r="P1600" t="s">
        <v>59</v>
      </c>
      <c r="Q1600" t="s">
        <v>60</v>
      </c>
    </row>
    <row r="1601" spans="1:17" x14ac:dyDescent="0.25">
      <c r="A1601" t="s">
        <v>29</v>
      </c>
      <c r="B1601" t="s">
        <v>38</v>
      </c>
      <c r="C1601" t="s">
        <v>49</v>
      </c>
      <c r="D1601" t="s">
        <v>48</v>
      </c>
      <c r="E1601">
        <v>20</v>
      </c>
      <c r="F1601" t="str">
        <f t="shared" si="24"/>
        <v>Average Per Device1-in-10August Monthly System Peak Day30% Cycling20</v>
      </c>
      <c r="G1601">
        <v>2.6363620000000001</v>
      </c>
      <c r="H1601">
        <v>2.6363620000000001</v>
      </c>
      <c r="I1601">
        <v>79.162700000000001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1337</v>
      </c>
      <c r="P1601" t="s">
        <v>59</v>
      </c>
      <c r="Q1601" t="s">
        <v>60</v>
      </c>
    </row>
    <row r="1602" spans="1:17" x14ac:dyDescent="0.25">
      <c r="A1602" t="s">
        <v>43</v>
      </c>
      <c r="B1602" t="s">
        <v>38</v>
      </c>
      <c r="C1602" t="s">
        <v>49</v>
      </c>
      <c r="D1602" t="s">
        <v>48</v>
      </c>
      <c r="E1602">
        <v>20</v>
      </c>
      <c r="F1602" t="str">
        <f t="shared" si="24"/>
        <v>Aggregate1-in-10August Monthly System Peak Day30% Cycling20</v>
      </c>
      <c r="G1602">
        <v>9.6253569999999993</v>
      </c>
      <c r="H1602">
        <v>9.6253569999999993</v>
      </c>
      <c r="I1602">
        <v>79.162700000000001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1337</v>
      </c>
      <c r="P1602" t="s">
        <v>59</v>
      </c>
      <c r="Q1602" t="s">
        <v>60</v>
      </c>
    </row>
    <row r="1603" spans="1:17" x14ac:dyDescent="0.25">
      <c r="A1603" t="s">
        <v>30</v>
      </c>
      <c r="B1603" t="s">
        <v>38</v>
      </c>
      <c r="C1603" t="s">
        <v>49</v>
      </c>
      <c r="D1603" t="s">
        <v>31</v>
      </c>
      <c r="E1603">
        <v>20</v>
      </c>
      <c r="F1603" t="str">
        <f t="shared" ref="F1603:F1666" si="25">CONCATENATE(A1603,B1603,C1603,D1603,E1603)</f>
        <v>Average Per Ton1-in-10August Monthly System Peak Day50% Cycling20</v>
      </c>
      <c r="G1603">
        <v>0.65145640000000005</v>
      </c>
      <c r="H1603">
        <v>0.65145640000000005</v>
      </c>
      <c r="I1603">
        <v>78.723100000000002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3452</v>
      </c>
      <c r="P1603" t="s">
        <v>59</v>
      </c>
      <c r="Q1603" t="s">
        <v>60</v>
      </c>
    </row>
    <row r="1604" spans="1:17" x14ac:dyDescent="0.25">
      <c r="A1604" t="s">
        <v>28</v>
      </c>
      <c r="B1604" t="s">
        <v>38</v>
      </c>
      <c r="C1604" t="s">
        <v>49</v>
      </c>
      <c r="D1604" t="s">
        <v>31</v>
      </c>
      <c r="E1604">
        <v>20</v>
      </c>
      <c r="F1604" t="str">
        <f t="shared" si="25"/>
        <v>Average Per Premise1-in-10August Monthly System Peak Day50% Cycling20</v>
      </c>
      <c r="G1604">
        <v>5.6146979999999997</v>
      </c>
      <c r="H1604">
        <v>5.6146979999999997</v>
      </c>
      <c r="I1604">
        <v>78.723100000000002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3452</v>
      </c>
      <c r="P1604" t="s">
        <v>59</v>
      </c>
      <c r="Q1604" t="s">
        <v>60</v>
      </c>
    </row>
    <row r="1605" spans="1:17" x14ac:dyDescent="0.25">
      <c r="A1605" t="s">
        <v>29</v>
      </c>
      <c r="B1605" t="s">
        <v>38</v>
      </c>
      <c r="C1605" t="s">
        <v>49</v>
      </c>
      <c r="D1605" t="s">
        <v>31</v>
      </c>
      <c r="E1605">
        <v>20</v>
      </c>
      <c r="F1605" t="str">
        <f t="shared" si="25"/>
        <v>Average Per Device1-in-10August Monthly System Peak Day50% Cycling20</v>
      </c>
      <c r="G1605">
        <v>2.5266510000000002</v>
      </c>
      <c r="H1605">
        <v>2.5266510000000002</v>
      </c>
      <c r="I1605">
        <v>78.723100000000002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3452</v>
      </c>
      <c r="P1605" t="s">
        <v>59</v>
      </c>
      <c r="Q1605" t="s">
        <v>60</v>
      </c>
    </row>
    <row r="1606" spans="1:17" x14ac:dyDescent="0.25">
      <c r="A1606" t="s">
        <v>43</v>
      </c>
      <c r="B1606" t="s">
        <v>38</v>
      </c>
      <c r="C1606" t="s">
        <v>49</v>
      </c>
      <c r="D1606" t="s">
        <v>31</v>
      </c>
      <c r="E1606">
        <v>20</v>
      </c>
      <c r="F1606" t="str">
        <f t="shared" si="25"/>
        <v>Aggregate1-in-10August Monthly System Peak Day50% Cycling20</v>
      </c>
      <c r="G1606">
        <v>19.38194</v>
      </c>
      <c r="H1606">
        <v>19.38194</v>
      </c>
      <c r="I1606">
        <v>78.723100000000002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3452</v>
      </c>
      <c r="P1606" t="s">
        <v>59</v>
      </c>
      <c r="Q1606" t="s">
        <v>60</v>
      </c>
    </row>
    <row r="1607" spans="1:17" x14ac:dyDescent="0.25">
      <c r="A1607" t="s">
        <v>30</v>
      </c>
      <c r="B1607" t="s">
        <v>38</v>
      </c>
      <c r="C1607" t="s">
        <v>49</v>
      </c>
      <c r="D1607" t="s">
        <v>26</v>
      </c>
      <c r="E1607">
        <v>20</v>
      </c>
      <c r="F1607" t="str">
        <f t="shared" si="25"/>
        <v>Average Per Ton1-in-10August Monthly System Peak DayAll20</v>
      </c>
      <c r="G1607">
        <v>0.65902340000000004</v>
      </c>
      <c r="H1607">
        <v>0.65902340000000004</v>
      </c>
      <c r="I1607">
        <v>78.8459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4789</v>
      </c>
      <c r="P1607" t="s">
        <v>59</v>
      </c>
      <c r="Q1607" t="s">
        <v>60</v>
      </c>
    </row>
    <row r="1608" spans="1:17" x14ac:dyDescent="0.25">
      <c r="A1608" t="s">
        <v>28</v>
      </c>
      <c r="B1608" t="s">
        <v>38</v>
      </c>
      <c r="C1608" t="s">
        <v>49</v>
      </c>
      <c r="D1608" t="s">
        <v>26</v>
      </c>
      <c r="E1608">
        <v>20</v>
      </c>
      <c r="F1608" t="str">
        <f t="shared" si="25"/>
        <v>Average Per Premise1-in-10August Monthly System Peak DayAll20</v>
      </c>
      <c r="G1608">
        <v>6.0462129999999998</v>
      </c>
      <c r="H1608">
        <v>6.0462129999999998</v>
      </c>
      <c r="I1608">
        <v>78.8459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4789</v>
      </c>
      <c r="P1608" t="s">
        <v>59</v>
      </c>
      <c r="Q1608" t="s">
        <v>60</v>
      </c>
    </row>
    <row r="1609" spans="1:17" x14ac:dyDescent="0.25">
      <c r="A1609" t="s">
        <v>29</v>
      </c>
      <c r="B1609" t="s">
        <v>38</v>
      </c>
      <c r="C1609" t="s">
        <v>49</v>
      </c>
      <c r="D1609" t="s">
        <v>26</v>
      </c>
      <c r="E1609">
        <v>20</v>
      </c>
      <c r="F1609" t="str">
        <f t="shared" si="25"/>
        <v>Average Per Device1-in-10August Monthly System Peak DayAll20</v>
      </c>
      <c r="G1609">
        <v>2.5574379999999999</v>
      </c>
      <c r="H1609">
        <v>2.5574379999999999</v>
      </c>
      <c r="I1609">
        <v>78.8459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4789</v>
      </c>
      <c r="P1609" t="s">
        <v>59</v>
      </c>
      <c r="Q1609" t="s">
        <v>60</v>
      </c>
    </row>
    <row r="1610" spans="1:17" x14ac:dyDescent="0.25">
      <c r="A1610" t="s">
        <v>43</v>
      </c>
      <c r="B1610" t="s">
        <v>38</v>
      </c>
      <c r="C1610" t="s">
        <v>49</v>
      </c>
      <c r="D1610" t="s">
        <v>26</v>
      </c>
      <c r="E1610">
        <v>20</v>
      </c>
      <c r="F1610" t="str">
        <f t="shared" si="25"/>
        <v>Aggregate1-in-10August Monthly System Peak DayAll20</v>
      </c>
      <c r="G1610">
        <v>28.955310000000001</v>
      </c>
      <c r="H1610">
        <v>28.955310000000001</v>
      </c>
      <c r="I1610">
        <v>78.8459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4789</v>
      </c>
      <c r="P1610" t="s">
        <v>59</v>
      </c>
      <c r="Q1610" t="s">
        <v>60</v>
      </c>
    </row>
    <row r="1611" spans="1:17" x14ac:dyDescent="0.25">
      <c r="A1611" t="s">
        <v>30</v>
      </c>
      <c r="B1611" t="s">
        <v>38</v>
      </c>
      <c r="C1611" t="s">
        <v>37</v>
      </c>
      <c r="D1611" t="s">
        <v>48</v>
      </c>
      <c r="E1611">
        <v>20</v>
      </c>
      <c r="F1611" t="str">
        <f t="shared" si="25"/>
        <v>Average Per Ton1-in-10August Typical Event Day30% Cycling20</v>
      </c>
      <c r="G1611">
        <v>0.66721339999999996</v>
      </c>
      <c r="H1611">
        <v>0.66721339999999996</v>
      </c>
      <c r="I1611">
        <v>79.318600000000004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1337</v>
      </c>
      <c r="P1611" t="s">
        <v>59</v>
      </c>
      <c r="Q1611" t="s">
        <v>60</v>
      </c>
    </row>
    <row r="1612" spans="1:17" x14ac:dyDescent="0.25">
      <c r="A1612" t="s">
        <v>28</v>
      </c>
      <c r="B1612" t="s">
        <v>38</v>
      </c>
      <c r="C1612" t="s">
        <v>37</v>
      </c>
      <c r="D1612" t="s">
        <v>48</v>
      </c>
      <c r="E1612">
        <v>20</v>
      </c>
      <c r="F1612" t="str">
        <f t="shared" si="25"/>
        <v>Average Per Premise1-in-10August Typical Event Day30% Cycling20</v>
      </c>
      <c r="G1612">
        <v>7.0788500000000001</v>
      </c>
      <c r="H1612">
        <v>7.0788510000000002</v>
      </c>
      <c r="I1612">
        <v>79.318600000000004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1337</v>
      </c>
      <c r="P1612" t="s">
        <v>59</v>
      </c>
      <c r="Q1612" t="s">
        <v>60</v>
      </c>
    </row>
    <row r="1613" spans="1:17" x14ac:dyDescent="0.25">
      <c r="A1613" t="s">
        <v>29</v>
      </c>
      <c r="B1613" t="s">
        <v>38</v>
      </c>
      <c r="C1613" t="s">
        <v>37</v>
      </c>
      <c r="D1613" t="s">
        <v>48</v>
      </c>
      <c r="E1613">
        <v>20</v>
      </c>
      <c r="F1613" t="str">
        <f t="shared" si="25"/>
        <v>Average Per Device1-in-10August Typical Event Day30% Cycling20</v>
      </c>
      <c r="G1613">
        <v>2.592282</v>
      </c>
      <c r="H1613">
        <v>2.592282</v>
      </c>
      <c r="I1613">
        <v>79.318600000000004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1337</v>
      </c>
      <c r="P1613" t="s">
        <v>59</v>
      </c>
      <c r="Q1613" t="s">
        <v>60</v>
      </c>
    </row>
    <row r="1614" spans="1:17" x14ac:dyDescent="0.25">
      <c r="A1614" t="s">
        <v>43</v>
      </c>
      <c r="B1614" t="s">
        <v>38</v>
      </c>
      <c r="C1614" t="s">
        <v>37</v>
      </c>
      <c r="D1614" t="s">
        <v>48</v>
      </c>
      <c r="E1614">
        <v>20</v>
      </c>
      <c r="F1614" t="str">
        <f t="shared" si="25"/>
        <v>Aggregate1-in-10August Typical Event Day30% Cycling20</v>
      </c>
      <c r="G1614">
        <v>9.464423</v>
      </c>
      <c r="H1614">
        <v>9.464423</v>
      </c>
      <c r="I1614">
        <v>79.318600000000004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1337</v>
      </c>
      <c r="P1614" t="s">
        <v>59</v>
      </c>
      <c r="Q1614" t="s">
        <v>60</v>
      </c>
    </row>
    <row r="1615" spans="1:17" x14ac:dyDescent="0.25">
      <c r="A1615" t="s">
        <v>30</v>
      </c>
      <c r="B1615" t="s">
        <v>38</v>
      </c>
      <c r="C1615" t="s">
        <v>37</v>
      </c>
      <c r="D1615" t="s">
        <v>31</v>
      </c>
      <c r="E1615">
        <v>20</v>
      </c>
      <c r="F1615" t="str">
        <f t="shared" si="25"/>
        <v>Average Per Ton1-in-10August Typical Event Day50% Cycling20</v>
      </c>
      <c r="G1615">
        <v>0.64649429999999997</v>
      </c>
      <c r="H1615">
        <v>0.64649429999999997</v>
      </c>
      <c r="I1615">
        <v>78.991900000000001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3452</v>
      </c>
      <c r="P1615" t="s">
        <v>59</v>
      </c>
      <c r="Q1615" t="s">
        <v>60</v>
      </c>
    </row>
    <row r="1616" spans="1:17" x14ac:dyDescent="0.25">
      <c r="A1616" t="s">
        <v>28</v>
      </c>
      <c r="B1616" t="s">
        <v>38</v>
      </c>
      <c r="C1616" t="s">
        <v>37</v>
      </c>
      <c r="D1616" t="s">
        <v>31</v>
      </c>
      <c r="E1616">
        <v>20</v>
      </c>
      <c r="F1616" t="str">
        <f t="shared" si="25"/>
        <v>Average Per Premise1-in-10August Typical Event Day50% Cycling20</v>
      </c>
      <c r="G1616">
        <v>5.5719310000000002</v>
      </c>
      <c r="H1616">
        <v>5.5719310000000002</v>
      </c>
      <c r="I1616">
        <v>78.991900000000001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3452</v>
      </c>
      <c r="P1616" t="s">
        <v>59</v>
      </c>
      <c r="Q1616" t="s">
        <v>60</v>
      </c>
    </row>
    <row r="1617" spans="1:17" x14ac:dyDescent="0.25">
      <c r="A1617" t="s">
        <v>29</v>
      </c>
      <c r="B1617" t="s">
        <v>38</v>
      </c>
      <c r="C1617" t="s">
        <v>37</v>
      </c>
      <c r="D1617" t="s">
        <v>31</v>
      </c>
      <c r="E1617">
        <v>20</v>
      </c>
      <c r="F1617" t="str">
        <f t="shared" si="25"/>
        <v>Average Per Device1-in-10August Typical Event Day50% Cycling20</v>
      </c>
      <c r="G1617">
        <v>2.5074049999999999</v>
      </c>
      <c r="H1617">
        <v>2.5074049999999999</v>
      </c>
      <c r="I1617">
        <v>78.991900000000001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3452</v>
      </c>
      <c r="P1617" t="s">
        <v>59</v>
      </c>
      <c r="Q1617" t="s">
        <v>60</v>
      </c>
    </row>
    <row r="1618" spans="1:17" x14ac:dyDescent="0.25">
      <c r="A1618" t="s">
        <v>43</v>
      </c>
      <c r="B1618" t="s">
        <v>38</v>
      </c>
      <c r="C1618" t="s">
        <v>37</v>
      </c>
      <c r="D1618" t="s">
        <v>31</v>
      </c>
      <c r="E1618">
        <v>20</v>
      </c>
      <c r="F1618" t="str">
        <f t="shared" si="25"/>
        <v>Aggregate1-in-10August Typical Event Day50% Cycling20</v>
      </c>
      <c r="G1618">
        <v>19.234310000000001</v>
      </c>
      <c r="H1618">
        <v>19.234310000000001</v>
      </c>
      <c r="I1618">
        <v>78.991900000000001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3452</v>
      </c>
      <c r="P1618" t="s">
        <v>59</v>
      </c>
      <c r="Q1618" t="s">
        <v>60</v>
      </c>
    </row>
    <row r="1619" spans="1:17" x14ac:dyDescent="0.25">
      <c r="A1619" t="s">
        <v>30</v>
      </c>
      <c r="B1619" t="s">
        <v>38</v>
      </c>
      <c r="C1619" t="s">
        <v>37</v>
      </c>
      <c r="D1619" t="s">
        <v>26</v>
      </c>
      <c r="E1619">
        <v>20</v>
      </c>
      <c r="F1619" t="str">
        <f t="shared" si="25"/>
        <v>Average Per Ton1-in-10August Typical Event DayAll20</v>
      </c>
      <c r="G1619">
        <v>0.6522791</v>
      </c>
      <c r="H1619">
        <v>0.6522791</v>
      </c>
      <c r="I1619">
        <v>79.083100000000002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4789</v>
      </c>
      <c r="P1619" t="s">
        <v>59</v>
      </c>
      <c r="Q1619" t="s">
        <v>60</v>
      </c>
    </row>
    <row r="1620" spans="1:17" x14ac:dyDescent="0.25">
      <c r="A1620" t="s">
        <v>28</v>
      </c>
      <c r="B1620" t="s">
        <v>38</v>
      </c>
      <c r="C1620" t="s">
        <v>37</v>
      </c>
      <c r="D1620" t="s">
        <v>26</v>
      </c>
      <c r="E1620">
        <v>20</v>
      </c>
      <c r="F1620" t="str">
        <f t="shared" si="25"/>
        <v>Average Per Premise1-in-10August Typical Event DayAll20</v>
      </c>
      <c r="G1620">
        <v>5.984337</v>
      </c>
      <c r="H1620">
        <v>5.984337</v>
      </c>
      <c r="I1620">
        <v>79.083100000000002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4789</v>
      </c>
      <c r="P1620" t="s">
        <v>59</v>
      </c>
      <c r="Q1620" t="s">
        <v>60</v>
      </c>
    </row>
    <row r="1621" spans="1:17" x14ac:dyDescent="0.25">
      <c r="A1621" t="s">
        <v>29</v>
      </c>
      <c r="B1621" t="s">
        <v>38</v>
      </c>
      <c r="C1621" t="s">
        <v>37</v>
      </c>
      <c r="D1621" t="s">
        <v>26</v>
      </c>
      <c r="E1621">
        <v>20</v>
      </c>
      <c r="F1621" t="str">
        <f t="shared" si="25"/>
        <v>Average Per Device1-in-10August Typical Event DayAll20</v>
      </c>
      <c r="G1621">
        <v>2.531266</v>
      </c>
      <c r="H1621">
        <v>2.531266</v>
      </c>
      <c r="I1621">
        <v>79.083100000000002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4789</v>
      </c>
      <c r="P1621" t="s">
        <v>59</v>
      </c>
      <c r="Q1621" t="s">
        <v>60</v>
      </c>
    </row>
    <row r="1622" spans="1:17" x14ac:dyDescent="0.25">
      <c r="A1622" t="s">
        <v>43</v>
      </c>
      <c r="B1622" t="s">
        <v>38</v>
      </c>
      <c r="C1622" t="s">
        <v>37</v>
      </c>
      <c r="D1622" t="s">
        <v>26</v>
      </c>
      <c r="E1622">
        <v>20</v>
      </c>
      <c r="F1622" t="str">
        <f t="shared" si="25"/>
        <v>Aggregate1-in-10August Typical Event DayAll20</v>
      </c>
      <c r="G1622">
        <v>28.658989999999999</v>
      </c>
      <c r="H1622">
        <v>28.658989999999999</v>
      </c>
      <c r="I1622">
        <v>79.083100000000002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4789</v>
      </c>
      <c r="P1622" t="s">
        <v>59</v>
      </c>
      <c r="Q1622" t="s">
        <v>60</v>
      </c>
    </row>
    <row r="1623" spans="1:17" x14ac:dyDescent="0.25">
      <c r="A1623" t="s">
        <v>30</v>
      </c>
      <c r="B1623" t="s">
        <v>38</v>
      </c>
      <c r="C1623" t="s">
        <v>50</v>
      </c>
      <c r="D1623" t="s">
        <v>48</v>
      </c>
      <c r="E1623">
        <v>20</v>
      </c>
      <c r="F1623" t="str">
        <f t="shared" si="25"/>
        <v>Average Per Ton1-in-10July Monthly System Peak Day30% Cycling20</v>
      </c>
      <c r="G1623">
        <v>0.6146604</v>
      </c>
      <c r="H1623">
        <v>0.6146604</v>
      </c>
      <c r="I1623">
        <v>76.403300000000002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1337</v>
      </c>
      <c r="P1623" t="s">
        <v>59</v>
      </c>
      <c r="Q1623" t="s">
        <v>60</v>
      </c>
    </row>
    <row r="1624" spans="1:17" x14ac:dyDescent="0.25">
      <c r="A1624" t="s">
        <v>28</v>
      </c>
      <c r="B1624" t="s">
        <v>38</v>
      </c>
      <c r="C1624" t="s">
        <v>50</v>
      </c>
      <c r="D1624" t="s">
        <v>48</v>
      </c>
      <c r="E1624">
        <v>20</v>
      </c>
      <c r="F1624" t="str">
        <f t="shared" si="25"/>
        <v>Average Per Premise1-in-10July Monthly System Peak Day30% Cycling20</v>
      </c>
      <c r="G1624">
        <v>6.5212859999999999</v>
      </c>
      <c r="H1624">
        <v>6.5212849999999998</v>
      </c>
      <c r="I1624">
        <v>76.403300000000002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1337</v>
      </c>
      <c r="P1624" t="s">
        <v>59</v>
      </c>
      <c r="Q1624" t="s">
        <v>60</v>
      </c>
    </row>
    <row r="1625" spans="1:17" x14ac:dyDescent="0.25">
      <c r="A1625" t="s">
        <v>29</v>
      </c>
      <c r="B1625" t="s">
        <v>38</v>
      </c>
      <c r="C1625" t="s">
        <v>50</v>
      </c>
      <c r="D1625" t="s">
        <v>48</v>
      </c>
      <c r="E1625">
        <v>20</v>
      </c>
      <c r="F1625" t="str">
        <f t="shared" si="25"/>
        <v>Average Per Device1-in-10July Monthly System Peak Day30% Cycling20</v>
      </c>
      <c r="G1625">
        <v>2.3881009999999998</v>
      </c>
      <c r="H1625">
        <v>2.3881009999999998</v>
      </c>
      <c r="I1625">
        <v>76.403300000000002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1337</v>
      </c>
      <c r="P1625" t="s">
        <v>59</v>
      </c>
      <c r="Q1625" t="s">
        <v>60</v>
      </c>
    </row>
    <row r="1626" spans="1:17" x14ac:dyDescent="0.25">
      <c r="A1626" t="s">
        <v>43</v>
      </c>
      <c r="B1626" t="s">
        <v>38</v>
      </c>
      <c r="C1626" t="s">
        <v>50</v>
      </c>
      <c r="D1626" t="s">
        <v>48</v>
      </c>
      <c r="E1626">
        <v>20</v>
      </c>
      <c r="F1626" t="str">
        <f t="shared" si="25"/>
        <v>Aggregate1-in-10July Monthly System Peak Day30% Cycling20</v>
      </c>
      <c r="G1626">
        <v>8.7189589999999999</v>
      </c>
      <c r="H1626">
        <v>8.7189589999999999</v>
      </c>
      <c r="I1626">
        <v>76.403300000000002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1337</v>
      </c>
      <c r="P1626" t="s">
        <v>59</v>
      </c>
      <c r="Q1626" t="s">
        <v>60</v>
      </c>
    </row>
    <row r="1627" spans="1:17" x14ac:dyDescent="0.25">
      <c r="A1627" t="s">
        <v>30</v>
      </c>
      <c r="B1627" t="s">
        <v>38</v>
      </c>
      <c r="C1627" t="s">
        <v>50</v>
      </c>
      <c r="D1627" t="s">
        <v>31</v>
      </c>
      <c r="E1627">
        <v>20</v>
      </c>
      <c r="F1627" t="str">
        <f t="shared" si="25"/>
        <v>Average Per Ton1-in-10July Monthly System Peak Day50% Cycling20</v>
      </c>
      <c r="G1627">
        <v>0.62552799999999997</v>
      </c>
      <c r="H1627">
        <v>0.62552799999999997</v>
      </c>
      <c r="I1627">
        <v>76.289299999999997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3452</v>
      </c>
      <c r="P1627" t="s">
        <v>59</v>
      </c>
      <c r="Q1627" t="s">
        <v>60</v>
      </c>
    </row>
    <row r="1628" spans="1:17" x14ac:dyDescent="0.25">
      <c r="A1628" t="s">
        <v>28</v>
      </c>
      <c r="B1628" t="s">
        <v>38</v>
      </c>
      <c r="C1628" t="s">
        <v>50</v>
      </c>
      <c r="D1628" t="s">
        <v>31</v>
      </c>
      <c r="E1628">
        <v>20</v>
      </c>
      <c r="F1628" t="str">
        <f t="shared" si="25"/>
        <v>Average Per Premise1-in-10July Monthly System Peak Day50% Cycling20</v>
      </c>
      <c r="G1628">
        <v>5.391229</v>
      </c>
      <c r="H1628">
        <v>5.391229</v>
      </c>
      <c r="I1628">
        <v>76.289299999999997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3452</v>
      </c>
      <c r="P1628" t="s">
        <v>59</v>
      </c>
      <c r="Q1628" t="s">
        <v>60</v>
      </c>
    </row>
    <row r="1629" spans="1:17" x14ac:dyDescent="0.25">
      <c r="A1629" t="s">
        <v>29</v>
      </c>
      <c r="B1629" t="s">
        <v>38</v>
      </c>
      <c r="C1629" t="s">
        <v>50</v>
      </c>
      <c r="D1629" t="s">
        <v>31</v>
      </c>
      <c r="E1629">
        <v>20</v>
      </c>
      <c r="F1629" t="str">
        <f t="shared" si="25"/>
        <v>Average Per Device1-in-10July Monthly System Peak Day50% Cycling20</v>
      </c>
      <c r="G1629">
        <v>2.426088</v>
      </c>
      <c r="H1629">
        <v>2.426088</v>
      </c>
      <c r="I1629">
        <v>76.289299999999997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3452</v>
      </c>
      <c r="P1629" t="s">
        <v>59</v>
      </c>
      <c r="Q1629" t="s">
        <v>60</v>
      </c>
    </row>
    <row r="1630" spans="1:17" x14ac:dyDescent="0.25">
      <c r="A1630" t="s">
        <v>43</v>
      </c>
      <c r="B1630" t="s">
        <v>38</v>
      </c>
      <c r="C1630" t="s">
        <v>50</v>
      </c>
      <c r="D1630" t="s">
        <v>31</v>
      </c>
      <c r="E1630">
        <v>20</v>
      </c>
      <c r="F1630" t="str">
        <f t="shared" si="25"/>
        <v>Aggregate1-in-10July Monthly System Peak Day50% Cycling20</v>
      </c>
      <c r="G1630">
        <v>18.610520000000001</v>
      </c>
      <c r="H1630">
        <v>18.610520000000001</v>
      </c>
      <c r="I1630">
        <v>76.289299999999997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3452</v>
      </c>
      <c r="P1630" t="s">
        <v>59</v>
      </c>
      <c r="Q1630" t="s">
        <v>60</v>
      </c>
    </row>
    <row r="1631" spans="1:17" x14ac:dyDescent="0.25">
      <c r="A1631" t="s">
        <v>30</v>
      </c>
      <c r="B1631" t="s">
        <v>38</v>
      </c>
      <c r="C1631" t="s">
        <v>50</v>
      </c>
      <c r="D1631" t="s">
        <v>26</v>
      </c>
      <c r="E1631">
        <v>20</v>
      </c>
      <c r="F1631" t="str">
        <f t="shared" si="25"/>
        <v>Average Per Ton1-in-10July Monthly System Peak DayAll20</v>
      </c>
      <c r="G1631">
        <v>0.62249379999999999</v>
      </c>
      <c r="H1631">
        <v>0.62249370000000004</v>
      </c>
      <c r="I1631">
        <v>76.321100000000001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4789</v>
      </c>
      <c r="P1631" t="s">
        <v>59</v>
      </c>
      <c r="Q1631" t="s">
        <v>60</v>
      </c>
    </row>
    <row r="1632" spans="1:17" x14ac:dyDescent="0.25">
      <c r="A1632" t="s">
        <v>28</v>
      </c>
      <c r="B1632" t="s">
        <v>38</v>
      </c>
      <c r="C1632" t="s">
        <v>50</v>
      </c>
      <c r="D1632" t="s">
        <v>26</v>
      </c>
      <c r="E1632">
        <v>20</v>
      </c>
      <c r="F1632" t="str">
        <f t="shared" si="25"/>
        <v>Average Per Premise1-in-10July Monthly System Peak DayAll20</v>
      </c>
      <c r="G1632">
        <v>5.7110719999999997</v>
      </c>
      <c r="H1632">
        <v>5.7110719999999997</v>
      </c>
      <c r="I1632">
        <v>76.321100000000001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4789</v>
      </c>
      <c r="P1632" t="s">
        <v>59</v>
      </c>
      <c r="Q1632" t="s">
        <v>60</v>
      </c>
    </row>
    <row r="1633" spans="1:17" x14ac:dyDescent="0.25">
      <c r="A1633" t="s">
        <v>29</v>
      </c>
      <c r="B1633" t="s">
        <v>38</v>
      </c>
      <c r="C1633" t="s">
        <v>50</v>
      </c>
      <c r="D1633" t="s">
        <v>26</v>
      </c>
      <c r="E1633">
        <v>20</v>
      </c>
      <c r="F1633" t="str">
        <f t="shared" si="25"/>
        <v>Average Per Device1-in-10July Monthly System Peak DayAll20</v>
      </c>
      <c r="G1633">
        <v>2.4156789999999999</v>
      </c>
      <c r="H1633">
        <v>2.4156789999999999</v>
      </c>
      <c r="I1633">
        <v>76.321100000000001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4789</v>
      </c>
      <c r="P1633" t="s">
        <v>59</v>
      </c>
      <c r="Q1633" t="s">
        <v>60</v>
      </c>
    </row>
    <row r="1634" spans="1:17" x14ac:dyDescent="0.25">
      <c r="A1634" t="s">
        <v>43</v>
      </c>
      <c r="B1634" t="s">
        <v>38</v>
      </c>
      <c r="C1634" t="s">
        <v>50</v>
      </c>
      <c r="D1634" t="s">
        <v>26</v>
      </c>
      <c r="E1634">
        <v>20</v>
      </c>
      <c r="F1634" t="str">
        <f t="shared" si="25"/>
        <v>Aggregate1-in-10July Monthly System Peak DayAll20</v>
      </c>
      <c r="G1634">
        <v>27.35032</v>
      </c>
      <c r="H1634">
        <v>27.35032</v>
      </c>
      <c r="I1634">
        <v>76.321100000000001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4789</v>
      </c>
      <c r="P1634" t="s">
        <v>59</v>
      </c>
      <c r="Q1634" t="s">
        <v>60</v>
      </c>
    </row>
    <row r="1635" spans="1:17" x14ac:dyDescent="0.25">
      <c r="A1635" t="s">
        <v>30</v>
      </c>
      <c r="B1635" t="s">
        <v>38</v>
      </c>
      <c r="C1635" t="s">
        <v>51</v>
      </c>
      <c r="D1635" t="s">
        <v>48</v>
      </c>
      <c r="E1635">
        <v>20</v>
      </c>
      <c r="F1635" t="str">
        <f t="shared" si="25"/>
        <v>Average Per Ton1-in-10June Monthly System Peak Day30% Cycling20</v>
      </c>
      <c r="G1635">
        <v>0.60025410000000001</v>
      </c>
      <c r="H1635">
        <v>0.60025410000000001</v>
      </c>
      <c r="I1635">
        <v>77.851299999999995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1337</v>
      </c>
      <c r="P1635" t="s">
        <v>59</v>
      </c>
      <c r="Q1635" t="s">
        <v>60</v>
      </c>
    </row>
    <row r="1636" spans="1:17" x14ac:dyDescent="0.25">
      <c r="A1636" t="s">
        <v>28</v>
      </c>
      <c r="B1636" t="s">
        <v>38</v>
      </c>
      <c r="C1636" t="s">
        <v>51</v>
      </c>
      <c r="D1636" t="s">
        <v>48</v>
      </c>
      <c r="E1636">
        <v>20</v>
      </c>
      <c r="F1636" t="str">
        <f t="shared" si="25"/>
        <v>Average Per Premise1-in-10June Monthly System Peak Day30% Cycling20</v>
      </c>
      <c r="G1636">
        <v>6.3684399999999997</v>
      </c>
      <c r="H1636">
        <v>6.3684399999999997</v>
      </c>
      <c r="I1636">
        <v>77.851299999999995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1337</v>
      </c>
      <c r="P1636" t="s">
        <v>59</v>
      </c>
      <c r="Q1636" t="s">
        <v>60</v>
      </c>
    </row>
    <row r="1637" spans="1:17" x14ac:dyDescent="0.25">
      <c r="A1637" t="s">
        <v>29</v>
      </c>
      <c r="B1637" t="s">
        <v>38</v>
      </c>
      <c r="C1637" t="s">
        <v>51</v>
      </c>
      <c r="D1637" t="s">
        <v>48</v>
      </c>
      <c r="E1637">
        <v>20</v>
      </c>
      <c r="F1637" t="str">
        <f t="shared" si="25"/>
        <v>Average Per Device1-in-10June Monthly System Peak Day30% Cycling20</v>
      </c>
      <c r="G1637">
        <v>2.3321290000000001</v>
      </c>
      <c r="H1637">
        <v>2.3321290000000001</v>
      </c>
      <c r="I1637">
        <v>77.851299999999995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1337</v>
      </c>
      <c r="P1637" t="s">
        <v>59</v>
      </c>
      <c r="Q1637" t="s">
        <v>60</v>
      </c>
    </row>
    <row r="1638" spans="1:17" x14ac:dyDescent="0.25">
      <c r="A1638" t="s">
        <v>43</v>
      </c>
      <c r="B1638" t="s">
        <v>38</v>
      </c>
      <c r="C1638" t="s">
        <v>51</v>
      </c>
      <c r="D1638" t="s">
        <v>48</v>
      </c>
      <c r="E1638">
        <v>20</v>
      </c>
      <c r="F1638" t="str">
        <f t="shared" si="25"/>
        <v>Aggregate1-in-10June Monthly System Peak Day30% Cycling20</v>
      </c>
      <c r="G1638">
        <v>8.5146040000000003</v>
      </c>
      <c r="H1638">
        <v>8.5146049999999995</v>
      </c>
      <c r="I1638">
        <v>77.851299999999995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1337</v>
      </c>
      <c r="P1638" t="s">
        <v>59</v>
      </c>
      <c r="Q1638" t="s">
        <v>60</v>
      </c>
    </row>
    <row r="1639" spans="1:17" x14ac:dyDescent="0.25">
      <c r="A1639" t="s">
        <v>30</v>
      </c>
      <c r="B1639" t="s">
        <v>38</v>
      </c>
      <c r="C1639" t="s">
        <v>51</v>
      </c>
      <c r="D1639" t="s">
        <v>31</v>
      </c>
      <c r="E1639">
        <v>20</v>
      </c>
      <c r="F1639" t="str">
        <f t="shared" si="25"/>
        <v>Average Per Ton1-in-10June Monthly System Peak Day50% Cycling20</v>
      </c>
      <c r="G1639">
        <v>0.61970309999999995</v>
      </c>
      <c r="H1639">
        <v>0.61970309999999995</v>
      </c>
      <c r="I1639">
        <v>77.473699999999994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3452</v>
      </c>
      <c r="P1639" t="s">
        <v>59</v>
      </c>
      <c r="Q1639" t="s">
        <v>60</v>
      </c>
    </row>
    <row r="1640" spans="1:17" x14ac:dyDescent="0.25">
      <c r="A1640" t="s">
        <v>28</v>
      </c>
      <c r="B1640" t="s">
        <v>38</v>
      </c>
      <c r="C1640" t="s">
        <v>51</v>
      </c>
      <c r="D1640" t="s">
        <v>31</v>
      </c>
      <c r="E1640">
        <v>20</v>
      </c>
      <c r="F1640" t="str">
        <f t="shared" si="25"/>
        <v>Average Per Premise1-in-10June Monthly System Peak Day50% Cycling20</v>
      </c>
      <c r="G1640">
        <v>5.3410260000000003</v>
      </c>
      <c r="H1640">
        <v>5.3410260000000003</v>
      </c>
      <c r="I1640">
        <v>77.473699999999994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3452</v>
      </c>
      <c r="P1640" t="s">
        <v>59</v>
      </c>
      <c r="Q1640" t="s">
        <v>60</v>
      </c>
    </row>
    <row r="1641" spans="1:17" x14ac:dyDescent="0.25">
      <c r="A1641" t="s">
        <v>29</v>
      </c>
      <c r="B1641" t="s">
        <v>38</v>
      </c>
      <c r="C1641" t="s">
        <v>51</v>
      </c>
      <c r="D1641" t="s">
        <v>31</v>
      </c>
      <c r="E1641">
        <v>20</v>
      </c>
      <c r="F1641" t="str">
        <f t="shared" si="25"/>
        <v>Average Per Device1-in-10June Monthly System Peak Day50% Cycling20</v>
      </c>
      <c r="G1641">
        <v>2.4034970000000002</v>
      </c>
      <c r="H1641">
        <v>2.4034960000000001</v>
      </c>
      <c r="I1641">
        <v>77.473699999999994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3452</v>
      </c>
      <c r="P1641" t="s">
        <v>59</v>
      </c>
      <c r="Q1641" t="s">
        <v>60</v>
      </c>
    </row>
    <row r="1642" spans="1:17" x14ac:dyDescent="0.25">
      <c r="A1642" t="s">
        <v>43</v>
      </c>
      <c r="B1642" t="s">
        <v>38</v>
      </c>
      <c r="C1642" t="s">
        <v>51</v>
      </c>
      <c r="D1642" t="s">
        <v>31</v>
      </c>
      <c r="E1642">
        <v>20</v>
      </c>
      <c r="F1642" t="str">
        <f t="shared" si="25"/>
        <v>Aggregate1-in-10June Monthly System Peak Day50% Cycling20</v>
      </c>
      <c r="G1642">
        <v>18.43722</v>
      </c>
      <c r="H1642">
        <v>18.43722</v>
      </c>
      <c r="I1642">
        <v>77.473699999999994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3452</v>
      </c>
      <c r="P1642" t="s">
        <v>59</v>
      </c>
      <c r="Q1642" t="s">
        <v>60</v>
      </c>
    </row>
    <row r="1643" spans="1:17" x14ac:dyDescent="0.25">
      <c r="A1643" t="s">
        <v>30</v>
      </c>
      <c r="B1643" t="s">
        <v>38</v>
      </c>
      <c r="C1643" t="s">
        <v>51</v>
      </c>
      <c r="D1643" t="s">
        <v>26</v>
      </c>
      <c r="E1643">
        <v>20</v>
      </c>
      <c r="F1643" t="str">
        <f t="shared" si="25"/>
        <v>Average Per Ton1-in-10June Monthly System Peak DayAll20</v>
      </c>
      <c r="G1643">
        <v>0.61427290000000001</v>
      </c>
      <c r="H1643">
        <v>0.61427290000000001</v>
      </c>
      <c r="I1643">
        <v>77.579099999999997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4789</v>
      </c>
      <c r="P1643" t="s">
        <v>59</v>
      </c>
      <c r="Q1643" t="s">
        <v>60</v>
      </c>
    </row>
    <row r="1644" spans="1:17" x14ac:dyDescent="0.25">
      <c r="A1644" t="s">
        <v>28</v>
      </c>
      <c r="B1644" t="s">
        <v>38</v>
      </c>
      <c r="C1644" t="s">
        <v>51</v>
      </c>
      <c r="D1644" t="s">
        <v>26</v>
      </c>
      <c r="E1644">
        <v>20</v>
      </c>
      <c r="F1644" t="str">
        <f t="shared" si="25"/>
        <v>Average Per Premise1-in-10June Monthly System Peak DayAll20</v>
      </c>
      <c r="G1644">
        <v>5.63565</v>
      </c>
      <c r="H1644">
        <v>5.63565</v>
      </c>
      <c r="I1644">
        <v>77.579099999999997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4789</v>
      </c>
      <c r="P1644" t="s">
        <v>59</v>
      </c>
      <c r="Q1644" t="s">
        <v>60</v>
      </c>
    </row>
    <row r="1645" spans="1:17" x14ac:dyDescent="0.25">
      <c r="A1645" t="s">
        <v>29</v>
      </c>
      <c r="B1645" t="s">
        <v>38</v>
      </c>
      <c r="C1645" t="s">
        <v>51</v>
      </c>
      <c r="D1645" t="s">
        <v>26</v>
      </c>
      <c r="E1645">
        <v>20</v>
      </c>
      <c r="F1645" t="str">
        <f t="shared" si="25"/>
        <v>Average Per Device1-in-10June Monthly System Peak DayAll20</v>
      </c>
      <c r="G1645">
        <v>2.3837769999999998</v>
      </c>
      <c r="H1645">
        <v>2.3837769999999998</v>
      </c>
      <c r="I1645">
        <v>77.579099999999997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4789</v>
      </c>
      <c r="P1645" t="s">
        <v>59</v>
      </c>
      <c r="Q1645" t="s">
        <v>60</v>
      </c>
    </row>
    <row r="1646" spans="1:17" x14ac:dyDescent="0.25">
      <c r="A1646" t="s">
        <v>43</v>
      </c>
      <c r="B1646" t="s">
        <v>38</v>
      </c>
      <c r="C1646" t="s">
        <v>51</v>
      </c>
      <c r="D1646" t="s">
        <v>26</v>
      </c>
      <c r="E1646">
        <v>20</v>
      </c>
      <c r="F1646" t="str">
        <f t="shared" si="25"/>
        <v>Aggregate1-in-10June Monthly System Peak DayAll20</v>
      </c>
      <c r="G1646">
        <v>26.989129999999999</v>
      </c>
      <c r="H1646">
        <v>26.989129999999999</v>
      </c>
      <c r="I1646">
        <v>77.579099999999997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4789</v>
      </c>
      <c r="P1646" t="s">
        <v>59</v>
      </c>
      <c r="Q1646" t="s">
        <v>60</v>
      </c>
    </row>
    <row r="1647" spans="1:17" x14ac:dyDescent="0.25">
      <c r="A1647" t="s">
        <v>30</v>
      </c>
      <c r="B1647" t="s">
        <v>38</v>
      </c>
      <c r="C1647" t="s">
        <v>52</v>
      </c>
      <c r="D1647" t="s">
        <v>48</v>
      </c>
      <c r="E1647">
        <v>20</v>
      </c>
      <c r="F1647" t="str">
        <f t="shared" si="25"/>
        <v>Average Per Ton1-in-10May Monthly System Peak Day30% Cycling20</v>
      </c>
      <c r="G1647">
        <v>0.60066459999999999</v>
      </c>
      <c r="H1647">
        <v>0.60066459999999999</v>
      </c>
      <c r="I1647">
        <v>78.392799999999994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1337</v>
      </c>
      <c r="P1647" t="s">
        <v>59</v>
      </c>
      <c r="Q1647" t="s">
        <v>60</v>
      </c>
    </row>
    <row r="1648" spans="1:17" x14ac:dyDescent="0.25">
      <c r="A1648" t="s">
        <v>28</v>
      </c>
      <c r="B1648" t="s">
        <v>38</v>
      </c>
      <c r="C1648" t="s">
        <v>52</v>
      </c>
      <c r="D1648" t="s">
        <v>48</v>
      </c>
      <c r="E1648">
        <v>20</v>
      </c>
      <c r="F1648" t="str">
        <f t="shared" si="25"/>
        <v>Average Per Premise1-in-10May Monthly System Peak Day30% Cycling20</v>
      </c>
      <c r="G1648">
        <v>6.3727960000000001</v>
      </c>
      <c r="H1648">
        <v>6.3727960000000001</v>
      </c>
      <c r="I1648">
        <v>78.392799999999994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1337</v>
      </c>
      <c r="P1648" t="s">
        <v>59</v>
      </c>
      <c r="Q1648" t="s">
        <v>60</v>
      </c>
    </row>
    <row r="1649" spans="1:17" x14ac:dyDescent="0.25">
      <c r="A1649" t="s">
        <v>29</v>
      </c>
      <c r="B1649" t="s">
        <v>38</v>
      </c>
      <c r="C1649" t="s">
        <v>52</v>
      </c>
      <c r="D1649" t="s">
        <v>48</v>
      </c>
      <c r="E1649">
        <v>20</v>
      </c>
      <c r="F1649" t="str">
        <f t="shared" si="25"/>
        <v>Average Per Device1-in-10May Monthly System Peak Day30% Cycling20</v>
      </c>
      <c r="G1649">
        <v>2.3337240000000001</v>
      </c>
      <c r="H1649">
        <v>2.3337240000000001</v>
      </c>
      <c r="I1649">
        <v>78.392799999999994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1337</v>
      </c>
      <c r="P1649" t="s">
        <v>59</v>
      </c>
      <c r="Q1649" t="s">
        <v>60</v>
      </c>
    </row>
    <row r="1650" spans="1:17" x14ac:dyDescent="0.25">
      <c r="A1650" t="s">
        <v>43</v>
      </c>
      <c r="B1650" t="s">
        <v>38</v>
      </c>
      <c r="C1650" t="s">
        <v>52</v>
      </c>
      <c r="D1650" t="s">
        <v>48</v>
      </c>
      <c r="E1650">
        <v>20</v>
      </c>
      <c r="F1650" t="str">
        <f t="shared" si="25"/>
        <v>Aggregate1-in-10May Monthly System Peak Day30% Cycling20</v>
      </c>
      <c r="G1650">
        <v>8.5204280000000008</v>
      </c>
      <c r="H1650">
        <v>8.5204280000000008</v>
      </c>
      <c r="I1650">
        <v>78.392799999999994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1337</v>
      </c>
      <c r="P1650" t="s">
        <v>59</v>
      </c>
      <c r="Q1650" t="s">
        <v>60</v>
      </c>
    </row>
    <row r="1651" spans="1:17" x14ac:dyDescent="0.25">
      <c r="A1651" t="s">
        <v>30</v>
      </c>
      <c r="B1651" t="s">
        <v>38</v>
      </c>
      <c r="C1651" t="s">
        <v>52</v>
      </c>
      <c r="D1651" t="s">
        <v>31</v>
      </c>
      <c r="E1651">
        <v>20</v>
      </c>
      <c r="F1651" t="str">
        <f t="shared" si="25"/>
        <v>Average Per Ton1-in-10May Monthly System Peak Day50% Cycling20</v>
      </c>
      <c r="G1651">
        <v>0.61917299999999997</v>
      </c>
      <c r="H1651">
        <v>0.61917299999999997</v>
      </c>
      <c r="I1651">
        <v>78.111000000000004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3452</v>
      </c>
      <c r="P1651" t="s">
        <v>59</v>
      </c>
      <c r="Q1651" t="s">
        <v>60</v>
      </c>
    </row>
    <row r="1652" spans="1:17" x14ac:dyDescent="0.25">
      <c r="A1652" t="s">
        <v>28</v>
      </c>
      <c r="B1652" t="s">
        <v>38</v>
      </c>
      <c r="C1652" t="s">
        <v>52</v>
      </c>
      <c r="D1652" t="s">
        <v>31</v>
      </c>
      <c r="E1652">
        <v>20</v>
      </c>
      <c r="F1652" t="str">
        <f t="shared" si="25"/>
        <v>Average Per Premise1-in-10May Monthly System Peak Day50% Cycling20</v>
      </c>
      <c r="G1652">
        <v>5.3364580000000004</v>
      </c>
      <c r="H1652">
        <v>5.3364580000000004</v>
      </c>
      <c r="I1652">
        <v>78.111000000000004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3452</v>
      </c>
      <c r="P1652" t="s">
        <v>59</v>
      </c>
      <c r="Q1652" t="s">
        <v>60</v>
      </c>
    </row>
    <row r="1653" spans="1:17" x14ac:dyDescent="0.25">
      <c r="A1653" t="s">
        <v>29</v>
      </c>
      <c r="B1653" t="s">
        <v>38</v>
      </c>
      <c r="C1653" t="s">
        <v>52</v>
      </c>
      <c r="D1653" t="s">
        <v>31</v>
      </c>
      <c r="E1653">
        <v>20</v>
      </c>
      <c r="F1653" t="str">
        <f t="shared" si="25"/>
        <v>Average Per Device1-in-10May Monthly System Peak Day50% Cycling20</v>
      </c>
      <c r="G1653">
        <v>2.4014410000000002</v>
      </c>
      <c r="H1653">
        <v>2.4014410000000002</v>
      </c>
      <c r="I1653">
        <v>78.111000000000004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3452</v>
      </c>
      <c r="P1653" t="s">
        <v>59</v>
      </c>
      <c r="Q1653" t="s">
        <v>60</v>
      </c>
    </row>
    <row r="1654" spans="1:17" x14ac:dyDescent="0.25">
      <c r="A1654" t="s">
        <v>43</v>
      </c>
      <c r="B1654" t="s">
        <v>38</v>
      </c>
      <c r="C1654" t="s">
        <v>52</v>
      </c>
      <c r="D1654" t="s">
        <v>31</v>
      </c>
      <c r="E1654">
        <v>20</v>
      </c>
      <c r="F1654" t="str">
        <f t="shared" si="25"/>
        <v>Aggregate1-in-10May Monthly System Peak Day50% Cycling20</v>
      </c>
      <c r="G1654">
        <v>18.42145</v>
      </c>
      <c r="H1654">
        <v>18.42145</v>
      </c>
      <c r="I1654">
        <v>78.111000000000004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3452</v>
      </c>
      <c r="P1654" t="s">
        <v>59</v>
      </c>
      <c r="Q1654" t="s">
        <v>60</v>
      </c>
    </row>
    <row r="1655" spans="1:17" x14ac:dyDescent="0.25">
      <c r="A1655" t="s">
        <v>30</v>
      </c>
      <c r="B1655" t="s">
        <v>38</v>
      </c>
      <c r="C1655" t="s">
        <v>52</v>
      </c>
      <c r="D1655" t="s">
        <v>26</v>
      </c>
      <c r="E1655">
        <v>20</v>
      </c>
      <c r="F1655" t="str">
        <f t="shared" si="25"/>
        <v>Average Per Ton1-in-10May Monthly System Peak DayAll20</v>
      </c>
      <c r="G1655">
        <v>0.61400549999999998</v>
      </c>
      <c r="H1655">
        <v>0.61400549999999998</v>
      </c>
      <c r="I1655">
        <v>78.189700000000002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4789</v>
      </c>
      <c r="P1655" t="s">
        <v>59</v>
      </c>
      <c r="Q1655" t="s">
        <v>60</v>
      </c>
    </row>
    <row r="1656" spans="1:17" x14ac:dyDescent="0.25">
      <c r="A1656" t="s">
        <v>28</v>
      </c>
      <c r="B1656" t="s">
        <v>38</v>
      </c>
      <c r="C1656" t="s">
        <v>52</v>
      </c>
      <c r="D1656" t="s">
        <v>26</v>
      </c>
      <c r="E1656">
        <v>20</v>
      </c>
      <c r="F1656" t="str">
        <f t="shared" si="25"/>
        <v>Average Per Premise1-in-10May Monthly System Peak DayAll20</v>
      </c>
      <c r="G1656">
        <v>5.6331959999999999</v>
      </c>
      <c r="H1656">
        <v>5.6331959999999999</v>
      </c>
      <c r="I1656">
        <v>78.189700000000002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4789</v>
      </c>
      <c r="P1656" t="s">
        <v>59</v>
      </c>
      <c r="Q1656" t="s">
        <v>60</v>
      </c>
    </row>
    <row r="1657" spans="1:17" x14ac:dyDescent="0.25">
      <c r="A1657" t="s">
        <v>29</v>
      </c>
      <c r="B1657" t="s">
        <v>38</v>
      </c>
      <c r="C1657" t="s">
        <v>52</v>
      </c>
      <c r="D1657" t="s">
        <v>26</v>
      </c>
      <c r="E1657">
        <v>20</v>
      </c>
      <c r="F1657" t="str">
        <f t="shared" si="25"/>
        <v>Average Per Device1-in-10May Monthly System Peak DayAll20</v>
      </c>
      <c r="G1657">
        <v>2.3827389999999999</v>
      </c>
      <c r="H1657">
        <v>2.3827389999999999</v>
      </c>
      <c r="I1657">
        <v>78.189700000000002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4789</v>
      </c>
      <c r="P1657" t="s">
        <v>59</v>
      </c>
      <c r="Q1657" t="s">
        <v>60</v>
      </c>
    </row>
    <row r="1658" spans="1:17" x14ac:dyDescent="0.25">
      <c r="A1658" t="s">
        <v>43</v>
      </c>
      <c r="B1658" t="s">
        <v>38</v>
      </c>
      <c r="C1658" t="s">
        <v>52</v>
      </c>
      <c r="D1658" t="s">
        <v>26</v>
      </c>
      <c r="E1658">
        <v>20</v>
      </c>
      <c r="F1658" t="str">
        <f t="shared" si="25"/>
        <v>Aggregate1-in-10May Monthly System Peak DayAll20</v>
      </c>
      <c r="G1658">
        <v>26.97738</v>
      </c>
      <c r="H1658">
        <v>26.97738</v>
      </c>
      <c r="I1658">
        <v>78.189700000000002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4789</v>
      </c>
      <c r="P1658" t="s">
        <v>59</v>
      </c>
      <c r="Q1658" t="s">
        <v>60</v>
      </c>
    </row>
    <row r="1659" spans="1:17" x14ac:dyDescent="0.25">
      <c r="A1659" t="s">
        <v>30</v>
      </c>
      <c r="B1659" t="s">
        <v>38</v>
      </c>
      <c r="C1659" t="s">
        <v>53</v>
      </c>
      <c r="D1659" t="s">
        <v>48</v>
      </c>
      <c r="E1659">
        <v>20</v>
      </c>
      <c r="F1659" t="str">
        <f t="shared" si="25"/>
        <v>Average Per Ton1-in-10October Monthly System Peak Day30% Cycling20</v>
      </c>
      <c r="G1659">
        <v>0.63499430000000001</v>
      </c>
      <c r="H1659">
        <v>0.63499430000000001</v>
      </c>
      <c r="I1659">
        <v>74.319599999999994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1337</v>
      </c>
      <c r="P1659" t="s">
        <v>59</v>
      </c>
      <c r="Q1659" t="s">
        <v>60</v>
      </c>
    </row>
    <row r="1660" spans="1:17" x14ac:dyDescent="0.25">
      <c r="A1660" t="s">
        <v>28</v>
      </c>
      <c r="B1660" t="s">
        <v>38</v>
      </c>
      <c r="C1660" t="s">
        <v>53</v>
      </c>
      <c r="D1660" t="s">
        <v>48</v>
      </c>
      <c r="E1660">
        <v>20</v>
      </c>
      <c r="F1660" t="str">
        <f t="shared" si="25"/>
        <v>Average Per Premise1-in-10October Monthly System Peak Day30% Cycling20</v>
      </c>
      <c r="G1660">
        <v>6.7370190000000001</v>
      </c>
      <c r="H1660">
        <v>6.7370190000000001</v>
      </c>
      <c r="I1660">
        <v>74.319599999999994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1337</v>
      </c>
      <c r="P1660" t="s">
        <v>59</v>
      </c>
      <c r="Q1660" t="s">
        <v>60</v>
      </c>
    </row>
    <row r="1661" spans="1:17" x14ac:dyDescent="0.25">
      <c r="A1661" t="s">
        <v>29</v>
      </c>
      <c r="B1661" t="s">
        <v>38</v>
      </c>
      <c r="C1661" t="s">
        <v>53</v>
      </c>
      <c r="D1661" t="s">
        <v>48</v>
      </c>
      <c r="E1661">
        <v>20</v>
      </c>
      <c r="F1661" t="str">
        <f t="shared" si="25"/>
        <v>Average Per Device1-in-10October Monthly System Peak Day30% Cycling20</v>
      </c>
      <c r="G1661">
        <v>2.4671029999999998</v>
      </c>
      <c r="H1661">
        <v>2.4671029999999998</v>
      </c>
      <c r="I1661">
        <v>74.319599999999994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1337</v>
      </c>
      <c r="P1661" t="s">
        <v>59</v>
      </c>
      <c r="Q1661" t="s">
        <v>60</v>
      </c>
    </row>
    <row r="1662" spans="1:17" x14ac:dyDescent="0.25">
      <c r="A1662" t="s">
        <v>43</v>
      </c>
      <c r="B1662" t="s">
        <v>38</v>
      </c>
      <c r="C1662" t="s">
        <v>53</v>
      </c>
      <c r="D1662" t="s">
        <v>48</v>
      </c>
      <c r="E1662">
        <v>20</v>
      </c>
      <c r="F1662" t="str">
        <f t="shared" si="25"/>
        <v>Aggregate1-in-10October Monthly System Peak Day30% Cycling20</v>
      </c>
      <c r="G1662">
        <v>9.0073950000000007</v>
      </c>
      <c r="H1662">
        <v>9.0073950000000007</v>
      </c>
      <c r="I1662">
        <v>74.319599999999994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1337</v>
      </c>
      <c r="P1662" t="s">
        <v>59</v>
      </c>
      <c r="Q1662" t="s">
        <v>60</v>
      </c>
    </row>
    <row r="1663" spans="1:17" x14ac:dyDescent="0.25">
      <c r="A1663" t="s">
        <v>30</v>
      </c>
      <c r="B1663" t="s">
        <v>38</v>
      </c>
      <c r="C1663" t="s">
        <v>53</v>
      </c>
      <c r="D1663" t="s">
        <v>31</v>
      </c>
      <c r="E1663">
        <v>20</v>
      </c>
      <c r="F1663" t="str">
        <f t="shared" si="25"/>
        <v>Average Per Ton1-in-10October Monthly System Peak Day50% Cycling20</v>
      </c>
      <c r="G1663">
        <v>0.63475820000000005</v>
      </c>
      <c r="H1663">
        <v>0.63475820000000005</v>
      </c>
      <c r="I1663">
        <v>74.506799999999998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3452</v>
      </c>
      <c r="P1663" t="s">
        <v>59</v>
      </c>
      <c r="Q1663" t="s">
        <v>60</v>
      </c>
    </row>
    <row r="1664" spans="1:17" x14ac:dyDescent="0.25">
      <c r="A1664" t="s">
        <v>28</v>
      </c>
      <c r="B1664" t="s">
        <v>38</v>
      </c>
      <c r="C1664" t="s">
        <v>53</v>
      </c>
      <c r="D1664" t="s">
        <v>31</v>
      </c>
      <c r="E1664">
        <v>20</v>
      </c>
      <c r="F1664" t="str">
        <f t="shared" si="25"/>
        <v>Average Per Premise1-in-10October Monthly System Peak Day50% Cycling20</v>
      </c>
      <c r="G1664">
        <v>5.4707819999999998</v>
      </c>
      <c r="H1664">
        <v>5.4707819999999998</v>
      </c>
      <c r="I1664">
        <v>74.506799999999998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3452</v>
      </c>
      <c r="P1664" t="s">
        <v>59</v>
      </c>
      <c r="Q1664" t="s">
        <v>60</v>
      </c>
    </row>
    <row r="1665" spans="1:17" x14ac:dyDescent="0.25">
      <c r="A1665" t="s">
        <v>29</v>
      </c>
      <c r="B1665" t="s">
        <v>38</v>
      </c>
      <c r="C1665" t="s">
        <v>53</v>
      </c>
      <c r="D1665" t="s">
        <v>31</v>
      </c>
      <c r="E1665">
        <v>20</v>
      </c>
      <c r="F1665" t="str">
        <f t="shared" si="25"/>
        <v>Average Per Device1-in-10October Monthly System Peak Day50% Cycling20</v>
      </c>
      <c r="G1665">
        <v>2.4618869999999999</v>
      </c>
      <c r="H1665">
        <v>2.4618869999999999</v>
      </c>
      <c r="I1665">
        <v>74.506799999999998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3452</v>
      </c>
      <c r="P1665" t="s">
        <v>59</v>
      </c>
      <c r="Q1665" t="s">
        <v>60</v>
      </c>
    </row>
    <row r="1666" spans="1:17" x14ac:dyDescent="0.25">
      <c r="A1666" t="s">
        <v>43</v>
      </c>
      <c r="B1666" t="s">
        <v>38</v>
      </c>
      <c r="C1666" t="s">
        <v>53</v>
      </c>
      <c r="D1666" t="s">
        <v>31</v>
      </c>
      <c r="E1666">
        <v>20</v>
      </c>
      <c r="F1666" t="str">
        <f t="shared" si="25"/>
        <v>Aggregate1-in-10October Monthly System Peak Day50% Cycling20</v>
      </c>
      <c r="G1666">
        <v>18.88514</v>
      </c>
      <c r="H1666">
        <v>18.88514</v>
      </c>
      <c r="I1666">
        <v>74.506799999999998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3452</v>
      </c>
      <c r="P1666" t="s">
        <v>59</v>
      </c>
      <c r="Q1666" t="s">
        <v>60</v>
      </c>
    </row>
    <row r="1667" spans="1:17" x14ac:dyDescent="0.25">
      <c r="A1667" t="s">
        <v>30</v>
      </c>
      <c r="B1667" t="s">
        <v>38</v>
      </c>
      <c r="C1667" t="s">
        <v>53</v>
      </c>
      <c r="D1667" t="s">
        <v>26</v>
      </c>
      <c r="E1667">
        <v>20</v>
      </c>
      <c r="F1667" t="str">
        <f t="shared" ref="F1667:F1730" si="26">CONCATENATE(A1667,B1667,C1667,D1667,E1667)</f>
        <v>Average Per Ton1-in-10October Monthly System Peak DayAll20</v>
      </c>
      <c r="G1667">
        <v>0.63482419999999995</v>
      </c>
      <c r="H1667">
        <v>0.63482419999999995</v>
      </c>
      <c r="I1667">
        <v>74.454499999999996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4789</v>
      </c>
      <c r="P1667" t="s">
        <v>59</v>
      </c>
      <c r="Q1667" t="s">
        <v>60</v>
      </c>
    </row>
    <row r="1668" spans="1:17" x14ac:dyDescent="0.25">
      <c r="A1668" t="s">
        <v>28</v>
      </c>
      <c r="B1668" t="s">
        <v>38</v>
      </c>
      <c r="C1668" t="s">
        <v>53</v>
      </c>
      <c r="D1668" t="s">
        <v>26</v>
      </c>
      <c r="E1668">
        <v>20</v>
      </c>
      <c r="F1668" t="str">
        <f t="shared" si="26"/>
        <v>Average Per Premise1-in-10October Monthly System Peak DayAll20</v>
      </c>
      <c r="G1668">
        <v>5.8241969999999998</v>
      </c>
      <c r="H1668">
        <v>5.8241969999999998</v>
      </c>
      <c r="I1668">
        <v>74.454499999999996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4789</v>
      </c>
      <c r="P1668" t="s">
        <v>59</v>
      </c>
      <c r="Q1668" t="s">
        <v>60</v>
      </c>
    </row>
    <row r="1669" spans="1:17" x14ac:dyDescent="0.25">
      <c r="A1669" t="s">
        <v>29</v>
      </c>
      <c r="B1669" t="s">
        <v>38</v>
      </c>
      <c r="C1669" t="s">
        <v>53</v>
      </c>
      <c r="D1669" t="s">
        <v>26</v>
      </c>
      <c r="E1669">
        <v>20</v>
      </c>
      <c r="F1669" t="str">
        <f t="shared" si="26"/>
        <v>Average Per Device1-in-10October Monthly System Peak DayAll20</v>
      </c>
      <c r="G1669">
        <v>2.4635289999999999</v>
      </c>
      <c r="H1669">
        <v>2.4635289999999999</v>
      </c>
      <c r="I1669">
        <v>74.454499999999996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4789</v>
      </c>
      <c r="P1669" t="s">
        <v>59</v>
      </c>
      <c r="Q1669" t="s">
        <v>60</v>
      </c>
    </row>
    <row r="1670" spans="1:17" x14ac:dyDescent="0.25">
      <c r="A1670" t="s">
        <v>43</v>
      </c>
      <c r="B1670" t="s">
        <v>38</v>
      </c>
      <c r="C1670" t="s">
        <v>53</v>
      </c>
      <c r="D1670" t="s">
        <v>26</v>
      </c>
      <c r="E1670">
        <v>20</v>
      </c>
      <c r="F1670" t="str">
        <f t="shared" si="26"/>
        <v>Aggregate1-in-10October Monthly System Peak DayAll20</v>
      </c>
      <c r="G1670">
        <v>27.89208</v>
      </c>
      <c r="H1670">
        <v>27.89208</v>
      </c>
      <c r="I1670">
        <v>74.454499999999996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4789</v>
      </c>
      <c r="P1670" t="s">
        <v>59</v>
      </c>
      <c r="Q1670" t="s">
        <v>60</v>
      </c>
    </row>
    <row r="1671" spans="1:17" x14ac:dyDescent="0.25">
      <c r="A1671" t="s">
        <v>30</v>
      </c>
      <c r="B1671" t="s">
        <v>38</v>
      </c>
      <c r="C1671" t="s">
        <v>54</v>
      </c>
      <c r="D1671" t="s">
        <v>48</v>
      </c>
      <c r="E1671">
        <v>20</v>
      </c>
      <c r="F1671" t="str">
        <f t="shared" si="26"/>
        <v>Average Per Ton1-in-10September Monthly System Peak Day30% Cycling20</v>
      </c>
      <c r="G1671">
        <v>0.77538039999999997</v>
      </c>
      <c r="H1671">
        <v>0.77538039999999997</v>
      </c>
      <c r="I1671">
        <v>83.856999999999999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1337</v>
      </c>
      <c r="P1671" t="s">
        <v>59</v>
      </c>
      <c r="Q1671" t="s">
        <v>60</v>
      </c>
    </row>
    <row r="1672" spans="1:17" x14ac:dyDescent="0.25">
      <c r="A1672" t="s">
        <v>28</v>
      </c>
      <c r="B1672" t="s">
        <v>38</v>
      </c>
      <c r="C1672" t="s">
        <v>54</v>
      </c>
      <c r="D1672" t="s">
        <v>48</v>
      </c>
      <c r="E1672">
        <v>20</v>
      </c>
      <c r="F1672" t="str">
        <f t="shared" si="26"/>
        <v>Average Per Premise1-in-10September Monthly System Peak Day30% Cycling20</v>
      </c>
      <c r="G1672">
        <v>8.2264560000000007</v>
      </c>
      <c r="H1672">
        <v>8.2264560000000007</v>
      </c>
      <c r="I1672">
        <v>83.856999999999999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1337</v>
      </c>
      <c r="P1672" t="s">
        <v>59</v>
      </c>
      <c r="Q1672" t="s">
        <v>60</v>
      </c>
    </row>
    <row r="1673" spans="1:17" x14ac:dyDescent="0.25">
      <c r="A1673" t="s">
        <v>29</v>
      </c>
      <c r="B1673" t="s">
        <v>38</v>
      </c>
      <c r="C1673" t="s">
        <v>54</v>
      </c>
      <c r="D1673" t="s">
        <v>48</v>
      </c>
      <c r="E1673">
        <v>20</v>
      </c>
      <c r="F1673" t="str">
        <f t="shared" si="26"/>
        <v>Average Per Device1-in-10September Monthly System Peak Day30% Cycling20</v>
      </c>
      <c r="G1673">
        <v>3.012537</v>
      </c>
      <c r="H1673">
        <v>3.012537</v>
      </c>
      <c r="I1673">
        <v>83.856999999999999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1337</v>
      </c>
      <c r="P1673" t="s">
        <v>59</v>
      </c>
      <c r="Q1673" t="s">
        <v>60</v>
      </c>
    </row>
    <row r="1674" spans="1:17" x14ac:dyDescent="0.25">
      <c r="A1674" t="s">
        <v>43</v>
      </c>
      <c r="B1674" t="s">
        <v>38</v>
      </c>
      <c r="C1674" t="s">
        <v>54</v>
      </c>
      <c r="D1674" t="s">
        <v>48</v>
      </c>
      <c r="E1674">
        <v>20</v>
      </c>
      <c r="F1674" t="str">
        <f t="shared" si="26"/>
        <v>Aggregate1-in-10September Monthly System Peak Day30% Cycling20</v>
      </c>
      <c r="G1674">
        <v>10.99877</v>
      </c>
      <c r="H1674">
        <v>10.99877</v>
      </c>
      <c r="I1674">
        <v>83.856999999999999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1337</v>
      </c>
      <c r="P1674" t="s">
        <v>59</v>
      </c>
      <c r="Q1674" t="s">
        <v>60</v>
      </c>
    </row>
    <row r="1675" spans="1:17" x14ac:dyDescent="0.25">
      <c r="A1675" t="s">
        <v>30</v>
      </c>
      <c r="B1675" t="s">
        <v>38</v>
      </c>
      <c r="C1675" t="s">
        <v>54</v>
      </c>
      <c r="D1675" t="s">
        <v>31</v>
      </c>
      <c r="E1675">
        <v>20</v>
      </c>
      <c r="F1675" t="str">
        <f t="shared" si="26"/>
        <v>Average Per Ton1-in-10September Monthly System Peak Day50% Cycling20</v>
      </c>
      <c r="G1675">
        <v>0.68928970000000001</v>
      </c>
      <c r="H1675">
        <v>0.68928970000000001</v>
      </c>
      <c r="I1675">
        <v>83.481300000000005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3452</v>
      </c>
      <c r="P1675" t="s">
        <v>59</v>
      </c>
      <c r="Q1675" t="s">
        <v>60</v>
      </c>
    </row>
    <row r="1676" spans="1:17" x14ac:dyDescent="0.25">
      <c r="A1676" t="s">
        <v>28</v>
      </c>
      <c r="B1676" t="s">
        <v>38</v>
      </c>
      <c r="C1676" t="s">
        <v>54</v>
      </c>
      <c r="D1676" t="s">
        <v>31</v>
      </c>
      <c r="E1676">
        <v>20</v>
      </c>
      <c r="F1676" t="str">
        <f t="shared" si="26"/>
        <v>Average Per Premise1-in-10September Monthly System Peak Day50% Cycling20</v>
      </c>
      <c r="G1676">
        <v>5.9407709999999998</v>
      </c>
      <c r="H1676">
        <v>5.9407709999999998</v>
      </c>
      <c r="I1676">
        <v>83.481300000000005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3452</v>
      </c>
      <c r="P1676" t="s">
        <v>59</v>
      </c>
      <c r="Q1676" t="s">
        <v>60</v>
      </c>
    </row>
    <row r="1677" spans="1:17" x14ac:dyDescent="0.25">
      <c r="A1677" t="s">
        <v>29</v>
      </c>
      <c r="B1677" t="s">
        <v>38</v>
      </c>
      <c r="C1677" t="s">
        <v>54</v>
      </c>
      <c r="D1677" t="s">
        <v>31</v>
      </c>
      <c r="E1677">
        <v>20</v>
      </c>
      <c r="F1677" t="str">
        <f t="shared" si="26"/>
        <v>Average Per Device1-in-10September Monthly System Peak Day50% Cycling20</v>
      </c>
      <c r="G1677">
        <v>2.6733859999999998</v>
      </c>
      <c r="H1677">
        <v>2.6733859999999998</v>
      </c>
      <c r="I1677">
        <v>83.481300000000005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3452</v>
      </c>
      <c r="P1677" t="s">
        <v>59</v>
      </c>
      <c r="Q1677" t="s">
        <v>60</v>
      </c>
    </row>
    <row r="1678" spans="1:17" x14ac:dyDescent="0.25">
      <c r="A1678" t="s">
        <v>43</v>
      </c>
      <c r="B1678" t="s">
        <v>38</v>
      </c>
      <c r="C1678" t="s">
        <v>54</v>
      </c>
      <c r="D1678" t="s">
        <v>31</v>
      </c>
      <c r="E1678">
        <v>20</v>
      </c>
      <c r="F1678" t="str">
        <f t="shared" si="26"/>
        <v>Aggregate1-in-10September Monthly System Peak Day50% Cycling20</v>
      </c>
      <c r="G1678">
        <v>20.507539999999999</v>
      </c>
      <c r="H1678">
        <v>20.507539999999999</v>
      </c>
      <c r="I1678">
        <v>83.481300000000005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3452</v>
      </c>
      <c r="P1678" t="s">
        <v>59</v>
      </c>
      <c r="Q1678" t="s">
        <v>60</v>
      </c>
    </row>
    <row r="1679" spans="1:17" x14ac:dyDescent="0.25">
      <c r="A1679" t="s">
        <v>30</v>
      </c>
      <c r="B1679" t="s">
        <v>38</v>
      </c>
      <c r="C1679" t="s">
        <v>54</v>
      </c>
      <c r="D1679" t="s">
        <v>26</v>
      </c>
      <c r="E1679">
        <v>20</v>
      </c>
      <c r="F1679" t="str">
        <f t="shared" si="26"/>
        <v>Average Per Ton1-in-10September Monthly System Peak DayAll20</v>
      </c>
      <c r="G1679">
        <v>0.71332620000000002</v>
      </c>
      <c r="H1679">
        <v>0.71332620000000002</v>
      </c>
      <c r="I1679">
        <v>83.586200000000005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4789</v>
      </c>
      <c r="P1679" t="s">
        <v>59</v>
      </c>
      <c r="Q1679" t="s">
        <v>60</v>
      </c>
    </row>
    <row r="1680" spans="1:17" x14ac:dyDescent="0.25">
      <c r="A1680" t="s">
        <v>28</v>
      </c>
      <c r="B1680" t="s">
        <v>38</v>
      </c>
      <c r="C1680" t="s">
        <v>54</v>
      </c>
      <c r="D1680" t="s">
        <v>26</v>
      </c>
      <c r="E1680">
        <v>20</v>
      </c>
      <c r="F1680" t="str">
        <f t="shared" si="26"/>
        <v>Average Per Premise1-in-10September Monthly System Peak DayAll20</v>
      </c>
      <c r="G1680">
        <v>6.5444149999999999</v>
      </c>
      <c r="H1680">
        <v>6.5444139999999997</v>
      </c>
      <c r="I1680">
        <v>83.586200000000005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4789</v>
      </c>
      <c r="P1680" t="s">
        <v>59</v>
      </c>
      <c r="Q1680" t="s">
        <v>60</v>
      </c>
    </row>
    <row r="1681" spans="1:17" x14ac:dyDescent="0.25">
      <c r="A1681" t="s">
        <v>29</v>
      </c>
      <c r="B1681" t="s">
        <v>38</v>
      </c>
      <c r="C1681" t="s">
        <v>54</v>
      </c>
      <c r="D1681" t="s">
        <v>26</v>
      </c>
      <c r="E1681">
        <v>20</v>
      </c>
      <c r="F1681" t="str">
        <f t="shared" si="26"/>
        <v>Average Per Device1-in-10September Monthly System Peak DayAll20</v>
      </c>
      <c r="G1681">
        <v>2.7681680000000002</v>
      </c>
      <c r="H1681">
        <v>2.7681680000000002</v>
      </c>
      <c r="I1681">
        <v>83.586200000000005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4789</v>
      </c>
      <c r="P1681" t="s">
        <v>59</v>
      </c>
      <c r="Q1681" t="s">
        <v>60</v>
      </c>
    </row>
    <row r="1682" spans="1:17" x14ac:dyDescent="0.25">
      <c r="A1682" t="s">
        <v>43</v>
      </c>
      <c r="B1682" t="s">
        <v>38</v>
      </c>
      <c r="C1682" t="s">
        <v>54</v>
      </c>
      <c r="D1682" t="s">
        <v>26</v>
      </c>
      <c r="E1682">
        <v>20</v>
      </c>
      <c r="F1682" t="str">
        <f t="shared" si="26"/>
        <v>Aggregate1-in-10September Monthly System Peak DayAll20</v>
      </c>
      <c r="G1682">
        <v>31.341200000000001</v>
      </c>
      <c r="H1682">
        <v>31.341200000000001</v>
      </c>
      <c r="I1682">
        <v>83.586200000000005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4789</v>
      </c>
      <c r="P1682" t="s">
        <v>59</v>
      </c>
      <c r="Q1682" t="s">
        <v>60</v>
      </c>
    </row>
    <row r="1683" spans="1:17" x14ac:dyDescent="0.25">
      <c r="A1683" t="s">
        <v>30</v>
      </c>
      <c r="B1683" t="s">
        <v>38</v>
      </c>
      <c r="C1683" t="s">
        <v>49</v>
      </c>
      <c r="D1683" t="s">
        <v>48</v>
      </c>
      <c r="E1683">
        <v>21</v>
      </c>
      <c r="F1683" t="str">
        <f t="shared" si="26"/>
        <v>Average Per Ton1-in-10August Monthly System Peak Day30% Cycling21</v>
      </c>
      <c r="G1683">
        <v>0.61765369999999997</v>
      </c>
      <c r="H1683">
        <v>0.61765369999999997</v>
      </c>
      <c r="I1683">
        <v>76.029499999999999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1337</v>
      </c>
      <c r="P1683" t="s">
        <v>59</v>
      </c>
      <c r="Q1683" t="s">
        <v>60</v>
      </c>
    </row>
    <row r="1684" spans="1:17" x14ac:dyDescent="0.25">
      <c r="A1684" t="s">
        <v>28</v>
      </c>
      <c r="B1684" t="s">
        <v>38</v>
      </c>
      <c r="C1684" t="s">
        <v>49</v>
      </c>
      <c r="D1684" t="s">
        <v>48</v>
      </c>
      <c r="E1684">
        <v>21</v>
      </c>
      <c r="F1684" t="str">
        <f t="shared" si="26"/>
        <v>Average Per Premise1-in-10August Monthly System Peak Day30% Cycling21</v>
      </c>
      <c r="G1684">
        <v>6.5530429999999997</v>
      </c>
      <c r="H1684">
        <v>6.5530429999999997</v>
      </c>
      <c r="I1684">
        <v>76.029499999999999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1337</v>
      </c>
      <c r="P1684" t="s">
        <v>59</v>
      </c>
      <c r="Q1684" t="s">
        <v>60</v>
      </c>
    </row>
    <row r="1685" spans="1:17" x14ac:dyDescent="0.25">
      <c r="A1685" t="s">
        <v>29</v>
      </c>
      <c r="B1685" t="s">
        <v>38</v>
      </c>
      <c r="C1685" t="s">
        <v>49</v>
      </c>
      <c r="D1685" t="s">
        <v>48</v>
      </c>
      <c r="E1685">
        <v>21</v>
      </c>
      <c r="F1685" t="str">
        <f t="shared" si="26"/>
        <v>Average Per Device1-in-10August Monthly System Peak Day30% Cycling21</v>
      </c>
      <c r="G1685">
        <v>2.3997310000000001</v>
      </c>
      <c r="H1685">
        <v>2.3997310000000001</v>
      </c>
      <c r="I1685">
        <v>76.029499999999999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1337</v>
      </c>
      <c r="P1685" t="s">
        <v>59</v>
      </c>
      <c r="Q1685" t="s">
        <v>60</v>
      </c>
    </row>
    <row r="1686" spans="1:17" x14ac:dyDescent="0.25">
      <c r="A1686" t="s">
        <v>43</v>
      </c>
      <c r="B1686" t="s">
        <v>38</v>
      </c>
      <c r="C1686" t="s">
        <v>49</v>
      </c>
      <c r="D1686" t="s">
        <v>48</v>
      </c>
      <c r="E1686">
        <v>21</v>
      </c>
      <c r="F1686" t="str">
        <f t="shared" si="26"/>
        <v>Aggregate1-in-10August Monthly System Peak Day30% Cycling21</v>
      </c>
      <c r="G1686">
        <v>8.7614190000000001</v>
      </c>
      <c r="H1686">
        <v>8.7614190000000001</v>
      </c>
      <c r="I1686">
        <v>76.029499999999999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1337</v>
      </c>
      <c r="P1686" t="s">
        <v>59</v>
      </c>
      <c r="Q1686" t="s">
        <v>60</v>
      </c>
    </row>
    <row r="1687" spans="1:17" x14ac:dyDescent="0.25">
      <c r="A1687" t="s">
        <v>30</v>
      </c>
      <c r="B1687" t="s">
        <v>38</v>
      </c>
      <c r="C1687" t="s">
        <v>49</v>
      </c>
      <c r="D1687" t="s">
        <v>31</v>
      </c>
      <c r="E1687">
        <v>21</v>
      </c>
      <c r="F1687" t="str">
        <f t="shared" si="26"/>
        <v>Average Per Ton1-in-10August Monthly System Peak Day50% Cycling21</v>
      </c>
      <c r="G1687">
        <v>0.58705359999999995</v>
      </c>
      <c r="H1687">
        <v>0.58705359999999995</v>
      </c>
      <c r="I1687">
        <v>75.874799999999993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3452</v>
      </c>
      <c r="P1687" t="s">
        <v>59</v>
      </c>
      <c r="Q1687" t="s">
        <v>60</v>
      </c>
    </row>
    <row r="1688" spans="1:17" x14ac:dyDescent="0.25">
      <c r="A1688" t="s">
        <v>28</v>
      </c>
      <c r="B1688" t="s">
        <v>38</v>
      </c>
      <c r="C1688" t="s">
        <v>49</v>
      </c>
      <c r="D1688" t="s">
        <v>31</v>
      </c>
      <c r="E1688">
        <v>21</v>
      </c>
      <c r="F1688" t="str">
        <f t="shared" si="26"/>
        <v>Average Per Premise1-in-10August Monthly System Peak Day50% Cycling21</v>
      </c>
      <c r="G1688">
        <v>5.0596300000000003</v>
      </c>
      <c r="H1688">
        <v>5.0596300000000003</v>
      </c>
      <c r="I1688">
        <v>75.874799999999993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3452</v>
      </c>
      <c r="P1688" t="s">
        <v>59</v>
      </c>
      <c r="Q1688" t="s">
        <v>60</v>
      </c>
    </row>
    <row r="1689" spans="1:17" x14ac:dyDescent="0.25">
      <c r="A1689" t="s">
        <v>29</v>
      </c>
      <c r="B1689" t="s">
        <v>38</v>
      </c>
      <c r="C1689" t="s">
        <v>49</v>
      </c>
      <c r="D1689" t="s">
        <v>31</v>
      </c>
      <c r="E1689">
        <v>21</v>
      </c>
      <c r="F1689" t="str">
        <f t="shared" si="26"/>
        <v>Average Per Device1-in-10August Monthly System Peak Day50% Cycling21</v>
      </c>
      <c r="G1689">
        <v>2.2768670000000002</v>
      </c>
      <c r="H1689">
        <v>2.2768660000000001</v>
      </c>
      <c r="I1689">
        <v>75.874799999999993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3452</v>
      </c>
      <c r="P1689" t="s">
        <v>59</v>
      </c>
      <c r="Q1689" t="s">
        <v>60</v>
      </c>
    </row>
    <row r="1690" spans="1:17" x14ac:dyDescent="0.25">
      <c r="A1690" t="s">
        <v>43</v>
      </c>
      <c r="B1690" t="s">
        <v>38</v>
      </c>
      <c r="C1690" t="s">
        <v>49</v>
      </c>
      <c r="D1690" t="s">
        <v>31</v>
      </c>
      <c r="E1690">
        <v>21</v>
      </c>
      <c r="F1690" t="str">
        <f t="shared" si="26"/>
        <v>Aggregate1-in-10August Monthly System Peak Day50% Cycling21</v>
      </c>
      <c r="G1690">
        <v>17.46584</v>
      </c>
      <c r="H1690">
        <v>17.46584</v>
      </c>
      <c r="I1690">
        <v>75.874799999999993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3452</v>
      </c>
      <c r="P1690" t="s">
        <v>59</v>
      </c>
      <c r="Q1690" t="s">
        <v>60</v>
      </c>
    </row>
    <row r="1691" spans="1:17" x14ac:dyDescent="0.25">
      <c r="A1691" t="s">
        <v>30</v>
      </c>
      <c r="B1691" t="s">
        <v>38</v>
      </c>
      <c r="C1691" t="s">
        <v>49</v>
      </c>
      <c r="D1691" t="s">
        <v>26</v>
      </c>
      <c r="E1691">
        <v>21</v>
      </c>
      <c r="F1691" t="str">
        <f t="shared" si="26"/>
        <v>Average Per Ton1-in-10August Monthly System Peak DayAll21</v>
      </c>
      <c r="G1691">
        <v>0.59559720000000005</v>
      </c>
      <c r="H1691">
        <v>0.59559709999999999</v>
      </c>
      <c r="I1691">
        <v>75.918000000000006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4789</v>
      </c>
      <c r="P1691" t="s">
        <v>59</v>
      </c>
      <c r="Q1691" t="s">
        <v>60</v>
      </c>
    </row>
    <row r="1692" spans="1:17" x14ac:dyDescent="0.25">
      <c r="A1692" t="s">
        <v>28</v>
      </c>
      <c r="B1692" t="s">
        <v>38</v>
      </c>
      <c r="C1692" t="s">
        <v>49</v>
      </c>
      <c r="D1692" t="s">
        <v>26</v>
      </c>
      <c r="E1692">
        <v>21</v>
      </c>
      <c r="F1692" t="str">
        <f t="shared" si="26"/>
        <v>Average Per Premise1-in-10August Monthly System Peak DayAll21</v>
      </c>
      <c r="G1692">
        <v>5.4643090000000001</v>
      </c>
      <c r="H1692">
        <v>5.4643090000000001</v>
      </c>
      <c r="I1692">
        <v>75.918000000000006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4789</v>
      </c>
      <c r="P1692" t="s">
        <v>59</v>
      </c>
      <c r="Q1692" t="s">
        <v>60</v>
      </c>
    </row>
    <row r="1693" spans="1:17" x14ac:dyDescent="0.25">
      <c r="A1693" t="s">
        <v>29</v>
      </c>
      <c r="B1693" t="s">
        <v>38</v>
      </c>
      <c r="C1693" t="s">
        <v>49</v>
      </c>
      <c r="D1693" t="s">
        <v>26</v>
      </c>
      <c r="E1693">
        <v>21</v>
      </c>
      <c r="F1693" t="str">
        <f t="shared" si="26"/>
        <v>Average Per Device1-in-10August Monthly System Peak DayAll21</v>
      </c>
      <c r="G1693">
        <v>2.3113030000000001</v>
      </c>
      <c r="H1693">
        <v>2.3113030000000001</v>
      </c>
      <c r="I1693">
        <v>75.918000000000006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4789</v>
      </c>
      <c r="P1693" t="s">
        <v>59</v>
      </c>
      <c r="Q1693" t="s">
        <v>60</v>
      </c>
    </row>
    <row r="1694" spans="1:17" x14ac:dyDescent="0.25">
      <c r="A1694" t="s">
        <v>43</v>
      </c>
      <c r="B1694" t="s">
        <v>38</v>
      </c>
      <c r="C1694" t="s">
        <v>49</v>
      </c>
      <c r="D1694" t="s">
        <v>26</v>
      </c>
      <c r="E1694">
        <v>21</v>
      </c>
      <c r="F1694" t="str">
        <f t="shared" si="26"/>
        <v>Aggregate1-in-10August Monthly System Peak DayAll21</v>
      </c>
      <c r="G1694">
        <v>26.168569999999999</v>
      </c>
      <c r="H1694">
        <v>26.168569999999999</v>
      </c>
      <c r="I1694">
        <v>75.918000000000006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4789</v>
      </c>
      <c r="P1694" t="s">
        <v>59</v>
      </c>
      <c r="Q1694" t="s">
        <v>60</v>
      </c>
    </row>
    <row r="1695" spans="1:17" x14ac:dyDescent="0.25">
      <c r="A1695" t="s">
        <v>30</v>
      </c>
      <c r="B1695" t="s">
        <v>38</v>
      </c>
      <c r="C1695" t="s">
        <v>37</v>
      </c>
      <c r="D1695" t="s">
        <v>48</v>
      </c>
      <c r="E1695">
        <v>21</v>
      </c>
      <c r="F1695" t="str">
        <f t="shared" si="26"/>
        <v>Average Per Ton1-in-10August Typical Event Day30% Cycling21</v>
      </c>
      <c r="G1695">
        <v>0.6073267</v>
      </c>
      <c r="H1695">
        <v>0.6073267</v>
      </c>
      <c r="I1695">
        <v>76.293899999999994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1337</v>
      </c>
      <c r="P1695" t="s">
        <v>59</v>
      </c>
      <c r="Q1695" t="s">
        <v>60</v>
      </c>
    </row>
    <row r="1696" spans="1:17" x14ac:dyDescent="0.25">
      <c r="A1696" t="s">
        <v>28</v>
      </c>
      <c r="B1696" t="s">
        <v>38</v>
      </c>
      <c r="C1696" t="s">
        <v>37</v>
      </c>
      <c r="D1696" t="s">
        <v>48</v>
      </c>
      <c r="E1696">
        <v>21</v>
      </c>
      <c r="F1696" t="str">
        <f t="shared" si="26"/>
        <v>Average Per Premise1-in-10August Typical Event Day30% Cycling21</v>
      </c>
      <c r="G1696">
        <v>6.4434779999999998</v>
      </c>
      <c r="H1696">
        <v>6.4434779999999998</v>
      </c>
      <c r="I1696">
        <v>76.293899999999994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1337</v>
      </c>
      <c r="P1696" t="s">
        <v>59</v>
      </c>
      <c r="Q1696" t="s">
        <v>60</v>
      </c>
    </row>
    <row r="1697" spans="1:17" x14ac:dyDescent="0.25">
      <c r="A1697" t="s">
        <v>29</v>
      </c>
      <c r="B1697" t="s">
        <v>38</v>
      </c>
      <c r="C1697" t="s">
        <v>37</v>
      </c>
      <c r="D1697" t="s">
        <v>48</v>
      </c>
      <c r="E1697">
        <v>21</v>
      </c>
      <c r="F1697" t="str">
        <f t="shared" si="26"/>
        <v>Average Per Device1-in-10August Typical Event Day30% Cycling21</v>
      </c>
      <c r="G1697">
        <v>2.3596080000000001</v>
      </c>
      <c r="H1697">
        <v>2.3596080000000001</v>
      </c>
      <c r="I1697">
        <v>76.293899999999994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1337</v>
      </c>
      <c r="P1697" t="s">
        <v>59</v>
      </c>
      <c r="Q1697" t="s">
        <v>60</v>
      </c>
    </row>
    <row r="1698" spans="1:17" x14ac:dyDescent="0.25">
      <c r="A1698" t="s">
        <v>43</v>
      </c>
      <c r="B1698" t="s">
        <v>38</v>
      </c>
      <c r="C1698" t="s">
        <v>37</v>
      </c>
      <c r="D1698" t="s">
        <v>48</v>
      </c>
      <c r="E1698">
        <v>21</v>
      </c>
      <c r="F1698" t="str">
        <f t="shared" si="26"/>
        <v>Aggregate1-in-10August Typical Event Day30% Cycling21</v>
      </c>
      <c r="G1698">
        <v>8.6149290000000001</v>
      </c>
      <c r="H1698">
        <v>8.6149290000000001</v>
      </c>
      <c r="I1698">
        <v>76.293899999999994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1337</v>
      </c>
      <c r="P1698" t="s">
        <v>59</v>
      </c>
      <c r="Q1698" t="s">
        <v>60</v>
      </c>
    </row>
    <row r="1699" spans="1:17" x14ac:dyDescent="0.25">
      <c r="A1699" t="s">
        <v>30</v>
      </c>
      <c r="B1699" t="s">
        <v>38</v>
      </c>
      <c r="C1699" t="s">
        <v>37</v>
      </c>
      <c r="D1699" t="s">
        <v>31</v>
      </c>
      <c r="E1699">
        <v>21</v>
      </c>
      <c r="F1699" t="str">
        <f t="shared" si="26"/>
        <v>Average Per Ton1-in-10August Typical Event Day50% Cycling21</v>
      </c>
      <c r="G1699">
        <v>0.58258200000000004</v>
      </c>
      <c r="H1699">
        <v>0.58258200000000004</v>
      </c>
      <c r="I1699">
        <v>76.205600000000004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3452</v>
      </c>
      <c r="P1699" t="s">
        <v>59</v>
      </c>
      <c r="Q1699" t="s">
        <v>60</v>
      </c>
    </row>
    <row r="1700" spans="1:17" x14ac:dyDescent="0.25">
      <c r="A1700" t="s">
        <v>28</v>
      </c>
      <c r="B1700" t="s">
        <v>38</v>
      </c>
      <c r="C1700" t="s">
        <v>37</v>
      </c>
      <c r="D1700" t="s">
        <v>31</v>
      </c>
      <c r="E1700">
        <v>21</v>
      </c>
      <c r="F1700" t="str">
        <f t="shared" si="26"/>
        <v>Average Per Premise1-in-10August Typical Event Day50% Cycling21</v>
      </c>
      <c r="G1700">
        <v>5.0210910000000002</v>
      </c>
      <c r="H1700">
        <v>5.0210910000000002</v>
      </c>
      <c r="I1700">
        <v>76.205600000000004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3452</v>
      </c>
      <c r="P1700" t="s">
        <v>59</v>
      </c>
      <c r="Q1700" t="s">
        <v>60</v>
      </c>
    </row>
    <row r="1701" spans="1:17" x14ac:dyDescent="0.25">
      <c r="A1701" t="s">
        <v>29</v>
      </c>
      <c r="B1701" t="s">
        <v>38</v>
      </c>
      <c r="C1701" t="s">
        <v>37</v>
      </c>
      <c r="D1701" t="s">
        <v>31</v>
      </c>
      <c r="E1701">
        <v>21</v>
      </c>
      <c r="F1701" t="str">
        <f t="shared" si="26"/>
        <v>Average Per Device1-in-10August Typical Event Day50% Cycling21</v>
      </c>
      <c r="G1701">
        <v>2.2595239999999999</v>
      </c>
      <c r="H1701">
        <v>2.2595239999999999</v>
      </c>
      <c r="I1701">
        <v>76.205600000000004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3452</v>
      </c>
      <c r="P1701" t="s">
        <v>59</v>
      </c>
      <c r="Q1701" t="s">
        <v>60</v>
      </c>
    </row>
    <row r="1702" spans="1:17" x14ac:dyDescent="0.25">
      <c r="A1702" t="s">
        <v>43</v>
      </c>
      <c r="B1702" t="s">
        <v>38</v>
      </c>
      <c r="C1702" t="s">
        <v>37</v>
      </c>
      <c r="D1702" t="s">
        <v>31</v>
      </c>
      <c r="E1702">
        <v>21</v>
      </c>
      <c r="F1702" t="str">
        <f t="shared" si="26"/>
        <v>Aggregate1-in-10August Typical Event Day50% Cycling21</v>
      </c>
      <c r="G1702">
        <v>17.332809999999998</v>
      </c>
      <c r="H1702">
        <v>17.332809999999998</v>
      </c>
      <c r="I1702">
        <v>76.205600000000004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3452</v>
      </c>
      <c r="P1702" t="s">
        <v>59</v>
      </c>
      <c r="Q1702" t="s">
        <v>60</v>
      </c>
    </row>
    <row r="1703" spans="1:17" x14ac:dyDescent="0.25">
      <c r="A1703" t="s">
        <v>30</v>
      </c>
      <c r="B1703" t="s">
        <v>38</v>
      </c>
      <c r="C1703" t="s">
        <v>37</v>
      </c>
      <c r="D1703" t="s">
        <v>26</v>
      </c>
      <c r="E1703">
        <v>21</v>
      </c>
      <c r="F1703" t="str">
        <f t="shared" si="26"/>
        <v>Average Per Ton1-in-10August Typical Event DayAll21</v>
      </c>
      <c r="G1703">
        <v>0.58949070000000003</v>
      </c>
      <c r="H1703">
        <v>0.58949070000000003</v>
      </c>
      <c r="I1703">
        <v>76.2303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4789</v>
      </c>
      <c r="P1703" t="s">
        <v>59</v>
      </c>
      <c r="Q1703" t="s">
        <v>60</v>
      </c>
    </row>
    <row r="1704" spans="1:17" x14ac:dyDescent="0.25">
      <c r="A1704" t="s">
        <v>28</v>
      </c>
      <c r="B1704" t="s">
        <v>38</v>
      </c>
      <c r="C1704" t="s">
        <v>37</v>
      </c>
      <c r="D1704" t="s">
        <v>26</v>
      </c>
      <c r="E1704">
        <v>21</v>
      </c>
      <c r="F1704" t="str">
        <f t="shared" si="26"/>
        <v>Average Per Premise1-in-10August Typical Event DayAll21</v>
      </c>
      <c r="G1704">
        <v>5.4082850000000002</v>
      </c>
      <c r="H1704">
        <v>5.4082850000000002</v>
      </c>
      <c r="I1704">
        <v>76.2303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4789</v>
      </c>
      <c r="P1704" t="s">
        <v>59</v>
      </c>
      <c r="Q1704" t="s">
        <v>60</v>
      </c>
    </row>
    <row r="1705" spans="1:17" x14ac:dyDescent="0.25">
      <c r="A1705" t="s">
        <v>29</v>
      </c>
      <c r="B1705" t="s">
        <v>38</v>
      </c>
      <c r="C1705" t="s">
        <v>37</v>
      </c>
      <c r="D1705" t="s">
        <v>26</v>
      </c>
      <c r="E1705">
        <v>21</v>
      </c>
      <c r="F1705" t="str">
        <f t="shared" si="26"/>
        <v>Average Per Device1-in-10August Typical Event DayAll21</v>
      </c>
      <c r="G1705">
        <v>2.2876059999999998</v>
      </c>
      <c r="H1705">
        <v>2.2876059999999998</v>
      </c>
      <c r="I1705">
        <v>76.2303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4789</v>
      </c>
      <c r="P1705" t="s">
        <v>59</v>
      </c>
      <c r="Q1705" t="s">
        <v>60</v>
      </c>
    </row>
    <row r="1706" spans="1:17" x14ac:dyDescent="0.25">
      <c r="A1706" t="s">
        <v>43</v>
      </c>
      <c r="B1706" t="s">
        <v>38</v>
      </c>
      <c r="C1706" t="s">
        <v>37</v>
      </c>
      <c r="D1706" t="s">
        <v>26</v>
      </c>
      <c r="E1706">
        <v>21</v>
      </c>
      <c r="F1706" t="str">
        <f t="shared" si="26"/>
        <v>Aggregate1-in-10August Typical Event DayAll21</v>
      </c>
      <c r="G1706">
        <v>25.900279999999999</v>
      </c>
      <c r="H1706">
        <v>25.900279999999999</v>
      </c>
      <c r="I1706">
        <v>76.2303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4789</v>
      </c>
      <c r="P1706" t="s">
        <v>59</v>
      </c>
      <c r="Q1706" t="s">
        <v>60</v>
      </c>
    </row>
    <row r="1707" spans="1:17" x14ac:dyDescent="0.25">
      <c r="A1707" t="s">
        <v>30</v>
      </c>
      <c r="B1707" t="s">
        <v>38</v>
      </c>
      <c r="C1707" t="s">
        <v>50</v>
      </c>
      <c r="D1707" t="s">
        <v>48</v>
      </c>
      <c r="E1707">
        <v>21</v>
      </c>
      <c r="F1707" t="str">
        <f t="shared" si="26"/>
        <v>Average Per Ton1-in-10July Monthly System Peak Day30% Cycling21</v>
      </c>
      <c r="G1707">
        <v>0.55949059999999995</v>
      </c>
      <c r="H1707">
        <v>0.55949059999999995</v>
      </c>
      <c r="I1707">
        <v>74.116699999999994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1337</v>
      </c>
      <c r="P1707" t="s">
        <v>59</v>
      </c>
      <c r="Q1707" t="s">
        <v>60</v>
      </c>
    </row>
    <row r="1708" spans="1:17" x14ac:dyDescent="0.25">
      <c r="A1708" t="s">
        <v>28</v>
      </c>
      <c r="B1708" t="s">
        <v>38</v>
      </c>
      <c r="C1708" t="s">
        <v>50</v>
      </c>
      <c r="D1708" t="s">
        <v>48</v>
      </c>
      <c r="E1708">
        <v>21</v>
      </c>
      <c r="F1708" t="str">
        <f t="shared" si="26"/>
        <v>Average Per Premise1-in-10July Monthly System Peak Day30% Cycling21</v>
      </c>
      <c r="G1708">
        <v>5.9359570000000001</v>
      </c>
      <c r="H1708">
        <v>5.9359580000000003</v>
      </c>
      <c r="I1708">
        <v>74.116699999999994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1337</v>
      </c>
      <c r="P1708" t="s">
        <v>59</v>
      </c>
      <c r="Q1708" t="s">
        <v>60</v>
      </c>
    </row>
    <row r="1709" spans="1:17" x14ac:dyDescent="0.25">
      <c r="A1709" t="s">
        <v>29</v>
      </c>
      <c r="B1709" t="s">
        <v>38</v>
      </c>
      <c r="C1709" t="s">
        <v>50</v>
      </c>
      <c r="D1709" t="s">
        <v>48</v>
      </c>
      <c r="E1709">
        <v>21</v>
      </c>
      <c r="F1709" t="str">
        <f t="shared" si="26"/>
        <v>Average Per Device1-in-10July Monthly System Peak Day30% Cycling21</v>
      </c>
      <c r="G1709">
        <v>2.1737540000000002</v>
      </c>
      <c r="H1709">
        <v>2.1737540000000002</v>
      </c>
      <c r="I1709">
        <v>74.116699999999994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1337</v>
      </c>
      <c r="P1709" t="s">
        <v>59</v>
      </c>
      <c r="Q1709" t="s">
        <v>60</v>
      </c>
    </row>
    <row r="1710" spans="1:17" x14ac:dyDescent="0.25">
      <c r="A1710" t="s">
        <v>43</v>
      </c>
      <c r="B1710" t="s">
        <v>38</v>
      </c>
      <c r="C1710" t="s">
        <v>50</v>
      </c>
      <c r="D1710" t="s">
        <v>48</v>
      </c>
      <c r="E1710">
        <v>21</v>
      </c>
      <c r="F1710" t="str">
        <f t="shared" si="26"/>
        <v>Aggregate1-in-10July Monthly System Peak Day30% Cycling21</v>
      </c>
      <c r="G1710">
        <v>7.936375</v>
      </c>
      <c r="H1710">
        <v>7.936375</v>
      </c>
      <c r="I1710">
        <v>74.116699999999994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1337</v>
      </c>
      <c r="P1710" t="s">
        <v>59</v>
      </c>
      <c r="Q1710" t="s">
        <v>60</v>
      </c>
    </row>
    <row r="1711" spans="1:17" x14ac:dyDescent="0.25">
      <c r="A1711" t="s">
        <v>30</v>
      </c>
      <c r="B1711" t="s">
        <v>38</v>
      </c>
      <c r="C1711" t="s">
        <v>50</v>
      </c>
      <c r="D1711" t="s">
        <v>31</v>
      </c>
      <c r="E1711">
        <v>21</v>
      </c>
      <c r="F1711" t="str">
        <f t="shared" si="26"/>
        <v>Average Per Ton1-in-10July Monthly System Peak Day50% Cycling21</v>
      </c>
      <c r="G1711">
        <v>0.56368839999999998</v>
      </c>
      <c r="H1711">
        <v>0.56368839999999998</v>
      </c>
      <c r="I1711">
        <v>74.072800000000001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3452</v>
      </c>
      <c r="P1711" t="s">
        <v>59</v>
      </c>
      <c r="Q1711" t="s">
        <v>60</v>
      </c>
    </row>
    <row r="1712" spans="1:17" x14ac:dyDescent="0.25">
      <c r="A1712" t="s">
        <v>28</v>
      </c>
      <c r="B1712" t="s">
        <v>38</v>
      </c>
      <c r="C1712" t="s">
        <v>50</v>
      </c>
      <c r="D1712" t="s">
        <v>31</v>
      </c>
      <c r="E1712">
        <v>21</v>
      </c>
      <c r="F1712" t="str">
        <f t="shared" si="26"/>
        <v>Average Per Premise1-in-10July Monthly System Peak Day50% Cycling21</v>
      </c>
      <c r="G1712">
        <v>4.8582530000000004</v>
      </c>
      <c r="H1712">
        <v>4.8582530000000004</v>
      </c>
      <c r="I1712">
        <v>74.072800000000001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3452</v>
      </c>
      <c r="P1712" t="s">
        <v>59</v>
      </c>
      <c r="Q1712" t="s">
        <v>60</v>
      </c>
    </row>
    <row r="1713" spans="1:17" x14ac:dyDescent="0.25">
      <c r="A1713" t="s">
        <v>29</v>
      </c>
      <c r="B1713" t="s">
        <v>38</v>
      </c>
      <c r="C1713" t="s">
        <v>50</v>
      </c>
      <c r="D1713" t="s">
        <v>31</v>
      </c>
      <c r="E1713">
        <v>21</v>
      </c>
      <c r="F1713" t="str">
        <f t="shared" si="26"/>
        <v>Average Per Device1-in-10July Monthly System Peak Day50% Cycling21</v>
      </c>
      <c r="G1713">
        <v>2.186245</v>
      </c>
      <c r="H1713">
        <v>2.186245</v>
      </c>
      <c r="I1713">
        <v>74.072800000000001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3452</v>
      </c>
      <c r="P1713" t="s">
        <v>59</v>
      </c>
      <c r="Q1713" t="s">
        <v>60</v>
      </c>
    </row>
    <row r="1714" spans="1:17" x14ac:dyDescent="0.25">
      <c r="A1714" t="s">
        <v>43</v>
      </c>
      <c r="B1714" t="s">
        <v>38</v>
      </c>
      <c r="C1714" t="s">
        <v>50</v>
      </c>
      <c r="D1714" t="s">
        <v>31</v>
      </c>
      <c r="E1714">
        <v>21</v>
      </c>
      <c r="F1714" t="str">
        <f t="shared" si="26"/>
        <v>Aggregate1-in-10July Monthly System Peak Day50% Cycling21</v>
      </c>
      <c r="G1714">
        <v>16.770689999999998</v>
      </c>
      <c r="H1714">
        <v>16.770689999999998</v>
      </c>
      <c r="I1714">
        <v>74.072800000000001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3452</v>
      </c>
      <c r="P1714" t="s">
        <v>59</v>
      </c>
      <c r="Q1714" t="s">
        <v>60</v>
      </c>
    </row>
    <row r="1715" spans="1:17" x14ac:dyDescent="0.25">
      <c r="A1715" t="s">
        <v>30</v>
      </c>
      <c r="B1715" t="s">
        <v>38</v>
      </c>
      <c r="C1715" t="s">
        <v>50</v>
      </c>
      <c r="D1715" t="s">
        <v>26</v>
      </c>
      <c r="E1715">
        <v>21</v>
      </c>
      <c r="F1715" t="str">
        <f t="shared" si="26"/>
        <v>Average Per Ton1-in-10July Monthly System Peak DayAll21</v>
      </c>
      <c r="G1715">
        <v>0.56251640000000003</v>
      </c>
      <c r="H1715">
        <v>0.56251640000000003</v>
      </c>
      <c r="I1715">
        <v>74.085099999999997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4789</v>
      </c>
      <c r="P1715" t="s">
        <v>59</v>
      </c>
      <c r="Q1715" t="s">
        <v>60</v>
      </c>
    </row>
    <row r="1716" spans="1:17" x14ac:dyDescent="0.25">
      <c r="A1716" t="s">
        <v>28</v>
      </c>
      <c r="B1716" t="s">
        <v>38</v>
      </c>
      <c r="C1716" t="s">
        <v>50</v>
      </c>
      <c r="D1716" t="s">
        <v>26</v>
      </c>
      <c r="E1716">
        <v>21</v>
      </c>
      <c r="F1716" t="str">
        <f t="shared" si="26"/>
        <v>Average Per Premise1-in-10July Monthly System Peak DayAll21</v>
      </c>
      <c r="G1716">
        <v>5.1608090000000004</v>
      </c>
      <c r="H1716">
        <v>5.1608090000000004</v>
      </c>
      <c r="I1716">
        <v>74.085099999999997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4789</v>
      </c>
      <c r="P1716" t="s">
        <v>59</v>
      </c>
      <c r="Q1716" t="s">
        <v>60</v>
      </c>
    </row>
    <row r="1717" spans="1:17" x14ac:dyDescent="0.25">
      <c r="A1717" t="s">
        <v>29</v>
      </c>
      <c r="B1717" t="s">
        <v>38</v>
      </c>
      <c r="C1717" t="s">
        <v>50</v>
      </c>
      <c r="D1717" t="s">
        <v>26</v>
      </c>
      <c r="E1717">
        <v>21</v>
      </c>
      <c r="F1717" t="str">
        <f t="shared" si="26"/>
        <v>Average Per Device1-in-10July Monthly System Peak DayAll21</v>
      </c>
      <c r="G1717">
        <v>2.182928</v>
      </c>
      <c r="H1717">
        <v>2.182928</v>
      </c>
      <c r="I1717">
        <v>74.085099999999997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4789</v>
      </c>
      <c r="P1717" t="s">
        <v>59</v>
      </c>
      <c r="Q1717" t="s">
        <v>60</v>
      </c>
    </row>
    <row r="1718" spans="1:17" x14ac:dyDescent="0.25">
      <c r="A1718" t="s">
        <v>43</v>
      </c>
      <c r="B1718" t="s">
        <v>38</v>
      </c>
      <c r="C1718" t="s">
        <v>50</v>
      </c>
      <c r="D1718" t="s">
        <v>26</v>
      </c>
      <c r="E1718">
        <v>21</v>
      </c>
      <c r="F1718" t="str">
        <f t="shared" si="26"/>
        <v>Aggregate1-in-10July Monthly System Peak DayAll21</v>
      </c>
      <c r="G1718">
        <v>24.715109999999999</v>
      </c>
      <c r="H1718">
        <v>24.715109999999999</v>
      </c>
      <c r="I1718">
        <v>74.085099999999997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4789</v>
      </c>
      <c r="P1718" t="s">
        <v>59</v>
      </c>
      <c r="Q1718" t="s">
        <v>60</v>
      </c>
    </row>
    <row r="1719" spans="1:17" x14ac:dyDescent="0.25">
      <c r="A1719" t="s">
        <v>30</v>
      </c>
      <c r="B1719" t="s">
        <v>38</v>
      </c>
      <c r="C1719" t="s">
        <v>51</v>
      </c>
      <c r="D1719" t="s">
        <v>48</v>
      </c>
      <c r="E1719">
        <v>21</v>
      </c>
      <c r="F1719" t="str">
        <f t="shared" si="26"/>
        <v>Average Per Ton1-in-10June Monthly System Peak Day30% Cycling21</v>
      </c>
      <c r="G1719">
        <v>0.54637740000000001</v>
      </c>
      <c r="H1719">
        <v>0.54637740000000001</v>
      </c>
      <c r="I1719">
        <v>74.565200000000004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1337</v>
      </c>
      <c r="P1719" t="s">
        <v>59</v>
      </c>
      <c r="Q1719" t="s">
        <v>60</v>
      </c>
    </row>
    <row r="1720" spans="1:17" x14ac:dyDescent="0.25">
      <c r="A1720" t="s">
        <v>28</v>
      </c>
      <c r="B1720" t="s">
        <v>38</v>
      </c>
      <c r="C1720" t="s">
        <v>51</v>
      </c>
      <c r="D1720" t="s">
        <v>48</v>
      </c>
      <c r="E1720">
        <v>21</v>
      </c>
      <c r="F1720" t="str">
        <f t="shared" si="26"/>
        <v>Average Per Premise1-in-10June Monthly System Peak Day30% Cycling21</v>
      </c>
      <c r="G1720">
        <v>5.7968310000000001</v>
      </c>
      <c r="H1720">
        <v>5.7968310000000001</v>
      </c>
      <c r="I1720">
        <v>74.565200000000004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1337</v>
      </c>
      <c r="P1720" t="s">
        <v>59</v>
      </c>
      <c r="Q1720" t="s">
        <v>60</v>
      </c>
    </row>
    <row r="1721" spans="1:17" x14ac:dyDescent="0.25">
      <c r="A1721" t="s">
        <v>29</v>
      </c>
      <c r="B1721" t="s">
        <v>38</v>
      </c>
      <c r="C1721" t="s">
        <v>51</v>
      </c>
      <c r="D1721" t="s">
        <v>48</v>
      </c>
      <c r="E1721">
        <v>21</v>
      </c>
      <c r="F1721" t="str">
        <f t="shared" si="26"/>
        <v>Average Per Device1-in-10June Monthly System Peak Day30% Cycling21</v>
      </c>
      <c r="G1721">
        <v>2.1228060000000002</v>
      </c>
      <c r="H1721">
        <v>2.1228060000000002</v>
      </c>
      <c r="I1721">
        <v>74.565200000000004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1337</v>
      </c>
      <c r="P1721" t="s">
        <v>59</v>
      </c>
      <c r="Q1721" t="s">
        <v>60</v>
      </c>
    </row>
    <row r="1722" spans="1:17" x14ac:dyDescent="0.25">
      <c r="A1722" t="s">
        <v>43</v>
      </c>
      <c r="B1722" t="s">
        <v>38</v>
      </c>
      <c r="C1722" t="s">
        <v>51</v>
      </c>
      <c r="D1722" t="s">
        <v>48</v>
      </c>
      <c r="E1722">
        <v>21</v>
      </c>
      <c r="F1722" t="str">
        <f t="shared" si="26"/>
        <v>Aggregate1-in-10June Monthly System Peak Day30% Cycling21</v>
      </c>
      <c r="G1722">
        <v>7.7503630000000001</v>
      </c>
      <c r="H1722">
        <v>7.7503630000000001</v>
      </c>
      <c r="I1722">
        <v>74.565200000000004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1337</v>
      </c>
      <c r="P1722" t="s">
        <v>59</v>
      </c>
      <c r="Q1722" t="s">
        <v>60</v>
      </c>
    </row>
    <row r="1723" spans="1:17" x14ac:dyDescent="0.25">
      <c r="A1723" t="s">
        <v>30</v>
      </c>
      <c r="B1723" t="s">
        <v>38</v>
      </c>
      <c r="C1723" t="s">
        <v>51</v>
      </c>
      <c r="D1723" t="s">
        <v>31</v>
      </c>
      <c r="E1723">
        <v>21</v>
      </c>
      <c r="F1723" t="str">
        <f t="shared" si="26"/>
        <v>Average Per Ton1-in-10June Monthly System Peak Day50% Cycling21</v>
      </c>
      <c r="G1723">
        <v>0.55843940000000003</v>
      </c>
      <c r="H1723">
        <v>0.55843940000000003</v>
      </c>
      <c r="I1723">
        <v>74.504499999999993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3452</v>
      </c>
      <c r="P1723" t="s">
        <v>59</v>
      </c>
      <c r="Q1723" t="s">
        <v>60</v>
      </c>
    </row>
    <row r="1724" spans="1:17" x14ac:dyDescent="0.25">
      <c r="A1724" t="s">
        <v>28</v>
      </c>
      <c r="B1724" t="s">
        <v>38</v>
      </c>
      <c r="C1724" t="s">
        <v>51</v>
      </c>
      <c r="D1724" t="s">
        <v>31</v>
      </c>
      <c r="E1724">
        <v>21</v>
      </c>
      <c r="F1724" t="str">
        <f t="shared" si="26"/>
        <v>Average Per Premise1-in-10June Monthly System Peak Day50% Cycling21</v>
      </c>
      <c r="G1724">
        <v>4.8130129999999998</v>
      </c>
      <c r="H1724">
        <v>4.8130139999999999</v>
      </c>
      <c r="I1724">
        <v>74.504499999999993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3452</v>
      </c>
      <c r="P1724" t="s">
        <v>59</v>
      </c>
      <c r="Q1724" t="s">
        <v>60</v>
      </c>
    </row>
    <row r="1725" spans="1:17" x14ac:dyDescent="0.25">
      <c r="A1725" t="s">
        <v>29</v>
      </c>
      <c r="B1725" t="s">
        <v>38</v>
      </c>
      <c r="C1725" t="s">
        <v>51</v>
      </c>
      <c r="D1725" t="s">
        <v>31</v>
      </c>
      <c r="E1725">
        <v>21</v>
      </c>
      <c r="F1725" t="str">
        <f t="shared" si="26"/>
        <v>Average Per Device1-in-10June Monthly System Peak Day50% Cycling21</v>
      </c>
      <c r="G1725">
        <v>2.1658870000000001</v>
      </c>
      <c r="H1725">
        <v>2.1658870000000001</v>
      </c>
      <c r="I1725">
        <v>74.504499999999993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3452</v>
      </c>
      <c r="P1725" t="s">
        <v>59</v>
      </c>
      <c r="Q1725" t="s">
        <v>60</v>
      </c>
    </row>
    <row r="1726" spans="1:17" x14ac:dyDescent="0.25">
      <c r="A1726" t="s">
        <v>43</v>
      </c>
      <c r="B1726" t="s">
        <v>38</v>
      </c>
      <c r="C1726" t="s">
        <v>51</v>
      </c>
      <c r="D1726" t="s">
        <v>31</v>
      </c>
      <c r="E1726">
        <v>21</v>
      </c>
      <c r="F1726" t="str">
        <f t="shared" si="26"/>
        <v>Aggregate1-in-10June Monthly System Peak Day50% Cycling21</v>
      </c>
      <c r="G1726">
        <v>16.614519999999999</v>
      </c>
      <c r="H1726">
        <v>16.614519999999999</v>
      </c>
      <c r="I1726">
        <v>74.504499999999993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3452</v>
      </c>
      <c r="P1726" t="s">
        <v>59</v>
      </c>
      <c r="Q1726" t="s">
        <v>60</v>
      </c>
    </row>
    <row r="1727" spans="1:17" x14ac:dyDescent="0.25">
      <c r="A1727" t="s">
        <v>30</v>
      </c>
      <c r="B1727" t="s">
        <v>38</v>
      </c>
      <c r="C1727" t="s">
        <v>51</v>
      </c>
      <c r="D1727" t="s">
        <v>26</v>
      </c>
      <c r="E1727">
        <v>21</v>
      </c>
      <c r="F1727" t="str">
        <f t="shared" si="26"/>
        <v>Average Per Ton1-in-10June Monthly System Peak DayAll21</v>
      </c>
      <c r="G1727">
        <v>0.55507169999999995</v>
      </c>
      <c r="H1727">
        <v>0.55507169999999995</v>
      </c>
      <c r="I1727">
        <v>74.5214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4789</v>
      </c>
      <c r="P1727" t="s">
        <v>59</v>
      </c>
      <c r="Q1727" t="s">
        <v>60</v>
      </c>
    </row>
    <row r="1728" spans="1:17" x14ac:dyDescent="0.25">
      <c r="A1728" t="s">
        <v>28</v>
      </c>
      <c r="B1728" t="s">
        <v>38</v>
      </c>
      <c r="C1728" t="s">
        <v>51</v>
      </c>
      <c r="D1728" t="s">
        <v>26</v>
      </c>
      <c r="E1728">
        <v>21</v>
      </c>
      <c r="F1728" t="str">
        <f t="shared" si="26"/>
        <v>Average Per Premise1-in-10June Monthly System Peak DayAll21</v>
      </c>
      <c r="G1728">
        <v>5.0925070000000003</v>
      </c>
      <c r="H1728">
        <v>5.0925079999999996</v>
      </c>
      <c r="I1728">
        <v>74.5214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4789</v>
      </c>
      <c r="P1728" t="s">
        <v>59</v>
      </c>
      <c r="Q1728" t="s">
        <v>60</v>
      </c>
    </row>
    <row r="1729" spans="1:17" x14ac:dyDescent="0.25">
      <c r="A1729" t="s">
        <v>29</v>
      </c>
      <c r="B1729" t="s">
        <v>38</v>
      </c>
      <c r="C1729" t="s">
        <v>51</v>
      </c>
      <c r="D1729" t="s">
        <v>26</v>
      </c>
      <c r="E1729">
        <v>21</v>
      </c>
      <c r="F1729" t="str">
        <f t="shared" si="26"/>
        <v>Average Per Device1-in-10June Monthly System Peak DayAll21</v>
      </c>
      <c r="G1729">
        <v>2.1540379999999999</v>
      </c>
      <c r="H1729">
        <v>2.1540379999999999</v>
      </c>
      <c r="I1729">
        <v>74.5214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4789</v>
      </c>
      <c r="P1729" t="s">
        <v>59</v>
      </c>
      <c r="Q1729" t="s">
        <v>60</v>
      </c>
    </row>
    <row r="1730" spans="1:17" x14ac:dyDescent="0.25">
      <c r="A1730" t="s">
        <v>43</v>
      </c>
      <c r="B1730" t="s">
        <v>38</v>
      </c>
      <c r="C1730" t="s">
        <v>51</v>
      </c>
      <c r="D1730" t="s">
        <v>26</v>
      </c>
      <c r="E1730">
        <v>21</v>
      </c>
      <c r="F1730" t="str">
        <f t="shared" si="26"/>
        <v>Aggregate1-in-10June Monthly System Peak DayAll21</v>
      </c>
      <c r="G1730">
        <v>24.388020000000001</v>
      </c>
      <c r="H1730">
        <v>24.388020000000001</v>
      </c>
      <c r="I1730">
        <v>74.5214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4789</v>
      </c>
      <c r="P1730" t="s">
        <v>59</v>
      </c>
      <c r="Q1730" t="s">
        <v>60</v>
      </c>
    </row>
    <row r="1731" spans="1:17" x14ac:dyDescent="0.25">
      <c r="A1731" t="s">
        <v>30</v>
      </c>
      <c r="B1731" t="s">
        <v>38</v>
      </c>
      <c r="C1731" t="s">
        <v>52</v>
      </c>
      <c r="D1731" t="s">
        <v>48</v>
      </c>
      <c r="E1731">
        <v>21</v>
      </c>
      <c r="F1731" t="str">
        <f t="shared" ref="F1731:F1794" si="27">CONCATENATE(A1731,B1731,C1731,D1731,E1731)</f>
        <v>Average Per Ton1-in-10May Monthly System Peak Day30% Cycling21</v>
      </c>
      <c r="G1731">
        <v>0.54675110000000005</v>
      </c>
      <c r="H1731">
        <v>0.54675110000000005</v>
      </c>
      <c r="I1731">
        <v>74.9285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1337</v>
      </c>
      <c r="P1731" t="s">
        <v>59</v>
      </c>
      <c r="Q1731" t="s">
        <v>60</v>
      </c>
    </row>
    <row r="1732" spans="1:17" x14ac:dyDescent="0.25">
      <c r="A1732" t="s">
        <v>28</v>
      </c>
      <c r="B1732" t="s">
        <v>38</v>
      </c>
      <c r="C1732" t="s">
        <v>52</v>
      </c>
      <c r="D1732" t="s">
        <v>48</v>
      </c>
      <c r="E1732">
        <v>21</v>
      </c>
      <c r="F1732" t="str">
        <f t="shared" si="27"/>
        <v>Average Per Premise1-in-10May Monthly System Peak Day30% Cycling21</v>
      </c>
      <c r="G1732">
        <v>5.8007960000000001</v>
      </c>
      <c r="H1732">
        <v>5.8007960000000001</v>
      </c>
      <c r="I1732">
        <v>74.9285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1337</v>
      </c>
      <c r="P1732" t="s">
        <v>59</v>
      </c>
      <c r="Q1732" t="s">
        <v>60</v>
      </c>
    </row>
    <row r="1733" spans="1:17" x14ac:dyDescent="0.25">
      <c r="A1733" t="s">
        <v>29</v>
      </c>
      <c r="B1733" t="s">
        <v>38</v>
      </c>
      <c r="C1733" t="s">
        <v>52</v>
      </c>
      <c r="D1733" t="s">
        <v>48</v>
      </c>
      <c r="E1733">
        <v>21</v>
      </c>
      <c r="F1733" t="str">
        <f t="shared" si="27"/>
        <v>Average Per Device1-in-10May Monthly System Peak Day30% Cycling21</v>
      </c>
      <c r="G1733">
        <v>2.1242580000000002</v>
      </c>
      <c r="H1733">
        <v>2.1242570000000001</v>
      </c>
      <c r="I1733">
        <v>74.9285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1337</v>
      </c>
      <c r="P1733" t="s">
        <v>59</v>
      </c>
      <c r="Q1733" t="s">
        <v>60</v>
      </c>
    </row>
    <row r="1734" spans="1:17" x14ac:dyDescent="0.25">
      <c r="A1734" t="s">
        <v>43</v>
      </c>
      <c r="B1734" t="s">
        <v>38</v>
      </c>
      <c r="C1734" t="s">
        <v>52</v>
      </c>
      <c r="D1734" t="s">
        <v>48</v>
      </c>
      <c r="E1734">
        <v>21</v>
      </c>
      <c r="F1734" t="str">
        <f t="shared" si="27"/>
        <v>Aggregate1-in-10May Monthly System Peak Day30% Cycling21</v>
      </c>
      <c r="G1734">
        <v>7.7556640000000003</v>
      </c>
      <c r="H1734">
        <v>7.7556640000000003</v>
      </c>
      <c r="I1734">
        <v>74.9285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1337</v>
      </c>
      <c r="P1734" t="s">
        <v>59</v>
      </c>
      <c r="Q1734" t="s">
        <v>60</v>
      </c>
    </row>
    <row r="1735" spans="1:17" x14ac:dyDescent="0.25">
      <c r="A1735" t="s">
        <v>30</v>
      </c>
      <c r="B1735" t="s">
        <v>38</v>
      </c>
      <c r="C1735" t="s">
        <v>52</v>
      </c>
      <c r="D1735" t="s">
        <v>31</v>
      </c>
      <c r="E1735">
        <v>21</v>
      </c>
      <c r="F1735" t="str">
        <f t="shared" si="27"/>
        <v>Average Per Ton1-in-10May Monthly System Peak Day50% Cycling21</v>
      </c>
      <c r="G1735">
        <v>0.55796179999999995</v>
      </c>
      <c r="H1735">
        <v>0.5579617</v>
      </c>
      <c r="I1735">
        <v>74.740700000000004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3452</v>
      </c>
      <c r="P1735" t="s">
        <v>59</v>
      </c>
      <c r="Q1735" t="s">
        <v>60</v>
      </c>
    </row>
    <row r="1736" spans="1:17" x14ac:dyDescent="0.25">
      <c r="A1736" t="s">
        <v>28</v>
      </c>
      <c r="B1736" t="s">
        <v>38</v>
      </c>
      <c r="C1736" t="s">
        <v>52</v>
      </c>
      <c r="D1736" t="s">
        <v>31</v>
      </c>
      <c r="E1736">
        <v>21</v>
      </c>
      <c r="F1736" t="str">
        <f t="shared" si="27"/>
        <v>Average Per Premise1-in-10May Monthly System Peak Day50% Cycling21</v>
      </c>
      <c r="G1736">
        <v>4.808897</v>
      </c>
      <c r="H1736">
        <v>4.808897</v>
      </c>
      <c r="I1736">
        <v>74.740700000000004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3452</v>
      </c>
      <c r="P1736" t="s">
        <v>59</v>
      </c>
      <c r="Q1736" t="s">
        <v>60</v>
      </c>
    </row>
    <row r="1737" spans="1:17" x14ac:dyDescent="0.25">
      <c r="A1737" t="s">
        <v>29</v>
      </c>
      <c r="B1737" t="s">
        <v>38</v>
      </c>
      <c r="C1737" t="s">
        <v>52</v>
      </c>
      <c r="D1737" t="s">
        <v>31</v>
      </c>
      <c r="E1737">
        <v>21</v>
      </c>
      <c r="F1737" t="str">
        <f t="shared" si="27"/>
        <v>Average Per Device1-in-10May Monthly System Peak Day50% Cycling21</v>
      </c>
      <c r="G1737">
        <v>2.1640350000000002</v>
      </c>
      <c r="H1737">
        <v>2.1640350000000002</v>
      </c>
      <c r="I1737">
        <v>74.740700000000004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3452</v>
      </c>
      <c r="P1737" t="s">
        <v>59</v>
      </c>
      <c r="Q1737" t="s">
        <v>60</v>
      </c>
    </row>
    <row r="1738" spans="1:17" x14ac:dyDescent="0.25">
      <c r="A1738" t="s">
        <v>43</v>
      </c>
      <c r="B1738" t="s">
        <v>38</v>
      </c>
      <c r="C1738" t="s">
        <v>52</v>
      </c>
      <c r="D1738" t="s">
        <v>31</v>
      </c>
      <c r="E1738">
        <v>21</v>
      </c>
      <c r="F1738" t="str">
        <f t="shared" si="27"/>
        <v>Aggregate1-in-10May Monthly System Peak Day50% Cycling21</v>
      </c>
      <c r="G1738">
        <v>16.60031</v>
      </c>
      <c r="H1738">
        <v>16.60031</v>
      </c>
      <c r="I1738">
        <v>74.740700000000004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3452</v>
      </c>
      <c r="P1738" t="s">
        <v>59</v>
      </c>
      <c r="Q1738" t="s">
        <v>60</v>
      </c>
    </row>
    <row r="1739" spans="1:17" x14ac:dyDescent="0.25">
      <c r="A1739" t="s">
        <v>30</v>
      </c>
      <c r="B1739" t="s">
        <v>38</v>
      </c>
      <c r="C1739" t="s">
        <v>52</v>
      </c>
      <c r="D1739" t="s">
        <v>26</v>
      </c>
      <c r="E1739">
        <v>21</v>
      </c>
      <c r="F1739" t="str">
        <f t="shared" si="27"/>
        <v>Average Per Ton1-in-10May Monthly System Peak DayAll21</v>
      </c>
      <c r="G1739">
        <v>0.55483170000000004</v>
      </c>
      <c r="H1739">
        <v>0.55483170000000004</v>
      </c>
      <c r="I1739">
        <v>74.793099999999995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4789</v>
      </c>
      <c r="P1739" t="s">
        <v>59</v>
      </c>
      <c r="Q1739" t="s">
        <v>60</v>
      </c>
    </row>
    <row r="1740" spans="1:17" x14ac:dyDescent="0.25">
      <c r="A1740" t="s">
        <v>28</v>
      </c>
      <c r="B1740" t="s">
        <v>38</v>
      </c>
      <c r="C1740" t="s">
        <v>52</v>
      </c>
      <c r="D1740" t="s">
        <v>26</v>
      </c>
      <c r="E1740">
        <v>21</v>
      </c>
      <c r="F1740" t="str">
        <f t="shared" si="27"/>
        <v>Average Per Premise1-in-10May Monthly System Peak DayAll21</v>
      </c>
      <c r="G1740">
        <v>5.090306</v>
      </c>
      <c r="H1740">
        <v>5.090306</v>
      </c>
      <c r="I1740">
        <v>74.793099999999995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4789</v>
      </c>
      <c r="P1740" t="s">
        <v>59</v>
      </c>
      <c r="Q1740" t="s">
        <v>60</v>
      </c>
    </row>
    <row r="1741" spans="1:17" x14ac:dyDescent="0.25">
      <c r="A1741" t="s">
        <v>29</v>
      </c>
      <c r="B1741" t="s">
        <v>38</v>
      </c>
      <c r="C1741" t="s">
        <v>52</v>
      </c>
      <c r="D1741" t="s">
        <v>26</v>
      </c>
      <c r="E1741">
        <v>21</v>
      </c>
      <c r="F1741" t="str">
        <f t="shared" si="27"/>
        <v>Average Per Device1-in-10May Monthly System Peak DayAll21</v>
      </c>
      <c r="G1741">
        <v>2.1531069999999999</v>
      </c>
      <c r="H1741">
        <v>2.1531069999999999</v>
      </c>
      <c r="I1741">
        <v>74.793099999999995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4789</v>
      </c>
      <c r="P1741" t="s">
        <v>59</v>
      </c>
      <c r="Q1741" t="s">
        <v>60</v>
      </c>
    </row>
    <row r="1742" spans="1:17" x14ac:dyDescent="0.25">
      <c r="A1742" t="s">
        <v>43</v>
      </c>
      <c r="B1742" t="s">
        <v>38</v>
      </c>
      <c r="C1742" t="s">
        <v>52</v>
      </c>
      <c r="D1742" t="s">
        <v>26</v>
      </c>
      <c r="E1742">
        <v>21</v>
      </c>
      <c r="F1742" t="str">
        <f t="shared" si="27"/>
        <v>Aggregate1-in-10May Monthly System Peak DayAll21</v>
      </c>
      <c r="G1742">
        <v>24.377479999999998</v>
      </c>
      <c r="H1742">
        <v>24.377479999999998</v>
      </c>
      <c r="I1742">
        <v>74.793099999999995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4789</v>
      </c>
      <c r="P1742" t="s">
        <v>59</v>
      </c>
      <c r="Q1742" t="s">
        <v>60</v>
      </c>
    </row>
    <row r="1743" spans="1:17" x14ac:dyDescent="0.25">
      <c r="A1743" t="s">
        <v>30</v>
      </c>
      <c r="B1743" t="s">
        <v>38</v>
      </c>
      <c r="C1743" t="s">
        <v>53</v>
      </c>
      <c r="D1743" t="s">
        <v>48</v>
      </c>
      <c r="E1743">
        <v>21</v>
      </c>
      <c r="F1743" t="str">
        <f t="shared" si="27"/>
        <v>Average Per Ton1-in-10October Monthly System Peak Day30% Cycling21</v>
      </c>
      <c r="G1743">
        <v>0.57799940000000005</v>
      </c>
      <c r="H1743">
        <v>0.57799940000000005</v>
      </c>
      <c r="I1743">
        <v>73.019599999999997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1337</v>
      </c>
      <c r="P1743" t="s">
        <v>59</v>
      </c>
      <c r="Q1743" t="s">
        <v>60</v>
      </c>
    </row>
    <row r="1744" spans="1:17" x14ac:dyDescent="0.25">
      <c r="A1744" t="s">
        <v>28</v>
      </c>
      <c r="B1744" t="s">
        <v>38</v>
      </c>
      <c r="C1744" t="s">
        <v>53</v>
      </c>
      <c r="D1744" t="s">
        <v>48</v>
      </c>
      <c r="E1744">
        <v>21</v>
      </c>
      <c r="F1744" t="str">
        <f t="shared" si="27"/>
        <v>Average Per Premise1-in-10October Monthly System Peak Day30% Cycling21</v>
      </c>
      <c r="G1744">
        <v>6.1323280000000002</v>
      </c>
      <c r="H1744">
        <v>6.1323280000000002</v>
      </c>
      <c r="I1744">
        <v>73.019599999999997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1337</v>
      </c>
      <c r="P1744" t="s">
        <v>59</v>
      </c>
      <c r="Q1744" t="s">
        <v>60</v>
      </c>
    </row>
    <row r="1745" spans="1:17" x14ac:dyDescent="0.25">
      <c r="A1745" t="s">
        <v>29</v>
      </c>
      <c r="B1745" t="s">
        <v>38</v>
      </c>
      <c r="C1745" t="s">
        <v>53</v>
      </c>
      <c r="D1745" t="s">
        <v>48</v>
      </c>
      <c r="E1745">
        <v>21</v>
      </c>
      <c r="F1745" t="str">
        <f t="shared" si="27"/>
        <v>Average Per Device1-in-10October Monthly System Peak Day30% Cycling21</v>
      </c>
      <c r="G1745">
        <v>2.2456649999999998</v>
      </c>
      <c r="H1745">
        <v>2.2456649999999998</v>
      </c>
      <c r="I1745">
        <v>73.019599999999997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1337</v>
      </c>
      <c r="P1745" t="s">
        <v>59</v>
      </c>
      <c r="Q1745" t="s">
        <v>60</v>
      </c>
    </row>
    <row r="1746" spans="1:17" x14ac:dyDescent="0.25">
      <c r="A1746" t="s">
        <v>43</v>
      </c>
      <c r="B1746" t="s">
        <v>38</v>
      </c>
      <c r="C1746" t="s">
        <v>53</v>
      </c>
      <c r="D1746" t="s">
        <v>48</v>
      </c>
      <c r="E1746">
        <v>21</v>
      </c>
      <c r="F1746" t="str">
        <f t="shared" si="27"/>
        <v>Aggregate1-in-10October Monthly System Peak Day30% Cycling21</v>
      </c>
      <c r="G1746">
        <v>8.1989219999999996</v>
      </c>
      <c r="H1746">
        <v>8.1989219999999996</v>
      </c>
      <c r="I1746">
        <v>73.019599999999997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1337</v>
      </c>
      <c r="P1746" t="s">
        <v>59</v>
      </c>
      <c r="Q1746" t="s">
        <v>60</v>
      </c>
    </row>
    <row r="1747" spans="1:17" x14ac:dyDescent="0.25">
      <c r="A1747" t="s">
        <v>30</v>
      </c>
      <c r="B1747" t="s">
        <v>38</v>
      </c>
      <c r="C1747" t="s">
        <v>53</v>
      </c>
      <c r="D1747" t="s">
        <v>31</v>
      </c>
      <c r="E1747">
        <v>21</v>
      </c>
      <c r="F1747" t="str">
        <f t="shared" si="27"/>
        <v>Average Per Ton1-in-10October Monthly System Peak Day50% Cycling21</v>
      </c>
      <c r="G1747">
        <v>0.57200620000000002</v>
      </c>
      <c r="H1747">
        <v>0.57200620000000002</v>
      </c>
      <c r="I1747">
        <v>73.272599999999997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3452</v>
      </c>
      <c r="P1747" t="s">
        <v>59</v>
      </c>
      <c r="Q1747" t="s">
        <v>60</v>
      </c>
    </row>
    <row r="1748" spans="1:17" x14ac:dyDescent="0.25">
      <c r="A1748" t="s">
        <v>28</v>
      </c>
      <c r="B1748" t="s">
        <v>38</v>
      </c>
      <c r="C1748" t="s">
        <v>53</v>
      </c>
      <c r="D1748" t="s">
        <v>31</v>
      </c>
      <c r="E1748">
        <v>21</v>
      </c>
      <c r="F1748" t="str">
        <f t="shared" si="27"/>
        <v>Average Per Premise1-in-10October Monthly System Peak Day50% Cycling21</v>
      </c>
      <c r="G1748">
        <v>4.9299410000000004</v>
      </c>
      <c r="H1748">
        <v>4.9299410000000004</v>
      </c>
      <c r="I1748">
        <v>73.272599999999997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3452</v>
      </c>
      <c r="P1748" t="s">
        <v>59</v>
      </c>
      <c r="Q1748" t="s">
        <v>60</v>
      </c>
    </row>
    <row r="1749" spans="1:17" x14ac:dyDescent="0.25">
      <c r="A1749" t="s">
        <v>29</v>
      </c>
      <c r="B1749" t="s">
        <v>38</v>
      </c>
      <c r="C1749" t="s">
        <v>53</v>
      </c>
      <c r="D1749" t="s">
        <v>31</v>
      </c>
      <c r="E1749">
        <v>21</v>
      </c>
      <c r="F1749" t="str">
        <f t="shared" si="27"/>
        <v>Average Per Device1-in-10October Monthly System Peak Day50% Cycling21</v>
      </c>
      <c r="G1749">
        <v>2.2185060000000001</v>
      </c>
      <c r="H1749">
        <v>2.2185060000000001</v>
      </c>
      <c r="I1749">
        <v>73.272599999999997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3452</v>
      </c>
      <c r="P1749" t="s">
        <v>59</v>
      </c>
      <c r="Q1749" t="s">
        <v>60</v>
      </c>
    </row>
    <row r="1750" spans="1:17" x14ac:dyDescent="0.25">
      <c r="A1750" t="s">
        <v>43</v>
      </c>
      <c r="B1750" t="s">
        <v>38</v>
      </c>
      <c r="C1750" t="s">
        <v>53</v>
      </c>
      <c r="D1750" t="s">
        <v>31</v>
      </c>
      <c r="E1750">
        <v>21</v>
      </c>
      <c r="F1750" t="str">
        <f t="shared" si="27"/>
        <v>Aggregate1-in-10October Monthly System Peak Day50% Cycling21</v>
      </c>
      <c r="G1750">
        <v>17.018160000000002</v>
      </c>
      <c r="H1750">
        <v>17.018160000000002</v>
      </c>
      <c r="I1750">
        <v>73.272599999999997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3452</v>
      </c>
      <c r="P1750" t="s">
        <v>59</v>
      </c>
      <c r="Q1750" t="s">
        <v>60</v>
      </c>
    </row>
    <row r="1751" spans="1:17" x14ac:dyDescent="0.25">
      <c r="A1751" t="s">
        <v>30</v>
      </c>
      <c r="B1751" t="s">
        <v>38</v>
      </c>
      <c r="C1751" t="s">
        <v>53</v>
      </c>
      <c r="D1751" t="s">
        <v>26</v>
      </c>
      <c r="E1751">
        <v>21</v>
      </c>
      <c r="F1751" t="str">
        <f t="shared" si="27"/>
        <v>Average Per Ton1-in-10October Monthly System Peak DayAll21</v>
      </c>
      <c r="G1751">
        <v>0.57367950000000001</v>
      </c>
      <c r="H1751">
        <v>0.57367950000000001</v>
      </c>
      <c r="I1751">
        <v>73.201999999999998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4789</v>
      </c>
      <c r="P1751" t="s">
        <v>59</v>
      </c>
      <c r="Q1751" t="s">
        <v>60</v>
      </c>
    </row>
    <row r="1752" spans="1:17" x14ac:dyDescent="0.25">
      <c r="A1752" t="s">
        <v>28</v>
      </c>
      <c r="B1752" t="s">
        <v>38</v>
      </c>
      <c r="C1752" t="s">
        <v>53</v>
      </c>
      <c r="D1752" t="s">
        <v>26</v>
      </c>
      <c r="E1752">
        <v>21</v>
      </c>
      <c r="F1752" t="str">
        <f t="shared" si="27"/>
        <v>Average Per Premise1-in-10October Monthly System Peak DayAll21</v>
      </c>
      <c r="G1752">
        <v>5.2632250000000003</v>
      </c>
      <c r="H1752">
        <v>5.2632250000000003</v>
      </c>
      <c r="I1752">
        <v>73.201999999999998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4789</v>
      </c>
      <c r="P1752" t="s">
        <v>59</v>
      </c>
      <c r="Q1752" t="s">
        <v>60</v>
      </c>
    </row>
    <row r="1753" spans="1:17" x14ac:dyDescent="0.25">
      <c r="A1753" t="s">
        <v>29</v>
      </c>
      <c r="B1753" t="s">
        <v>38</v>
      </c>
      <c r="C1753" t="s">
        <v>53</v>
      </c>
      <c r="D1753" t="s">
        <v>26</v>
      </c>
      <c r="E1753">
        <v>21</v>
      </c>
      <c r="F1753" t="str">
        <f t="shared" si="27"/>
        <v>Average Per Device1-in-10October Monthly System Peak DayAll21</v>
      </c>
      <c r="G1753">
        <v>2.226248</v>
      </c>
      <c r="H1753">
        <v>2.226248</v>
      </c>
      <c r="I1753">
        <v>73.201999999999998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4789</v>
      </c>
      <c r="P1753" t="s">
        <v>59</v>
      </c>
      <c r="Q1753" t="s">
        <v>60</v>
      </c>
    </row>
    <row r="1754" spans="1:17" x14ac:dyDescent="0.25">
      <c r="A1754" t="s">
        <v>43</v>
      </c>
      <c r="B1754" t="s">
        <v>38</v>
      </c>
      <c r="C1754" t="s">
        <v>53</v>
      </c>
      <c r="D1754" t="s">
        <v>26</v>
      </c>
      <c r="E1754">
        <v>21</v>
      </c>
      <c r="F1754" t="str">
        <f t="shared" si="27"/>
        <v>Aggregate1-in-10October Monthly System Peak DayAll21</v>
      </c>
      <c r="G1754">
        <v>25.205580000000001</v>
      </c>
      <c r="H1754">
        <v>25.205590000000001</v>
      </c>
      <c r="I1754">
        <v>73.201999999999998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4789</v>
      </c>
      <c r="P1754" t="s">
        <v>59</v>
      </c>
      <c r="Q1754" t="s">
        <v>60</v>
      </c>
    </row>
    <row r="1755" spans="1:17" x14ac:dyDescent="0.25">
      <c r="A1755" t="s">
        <v>30</v>
      </c>
      <c r="B1755" t="s">
        <v>38</v>
      </c>
      <c r="C1755" t="s">
        <v>54</v>
      </c>
      <c r="D1755" t="s">
        <v>48</v>
      </c>
      <c r="E1755">
        <v>21</v>
      </c>
      <c r="F1755" t="str">
        <f t="shared" si="27"/>
        <v>Average Per Ton1-in-10September Monthly System Peak Day30% Cycling21</v>
      </c>
      <c r="G1755">
        <v>0.705785</v>
      </c>
      <c r="H1755">
        <v>0.705785</v>
      </c>
      <c r="I1755">
        <v>80.464299999999994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1337</v>
      </c>
      <c r="P1755" t="s">
        <v>59</v>
      </c>
      <c r="Q1755" t="s">
        <v>60</v>
      </c>
    </row>
    <row r="1756" spans="1:17" x14ac:dyDescent="0.25">
      <c r="A1756" t="s">
        <v>28</v>
      </c>
      <c r="B1756" t="s">
        <v>38</v>
      </c>
      <c r="C1756" t="s">
        <v>54</v>
      </c>
      <c r="D1756" t="s">
        <v>48</v>
      </c>
      <c r="E1756">
        <v>21</v>
      </c>
      <c r="F1756" t="str">
        <f t="shared" si="27"/>
        <v>Average Per Premise1-in-10September Monthly System Peak Day30% Cycling21</v>
      </c>
      <c r="G1756">
        <v>7.4880779999999998</v>
      </c>
      <c r="H1756">
        <v>7.4880779999999998</v>
      </c>
      <c r="I1756">
        <v>80.464299999999994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1337</v>
      </c>
      <c r="P1756" t="s">
        <v>59</v>
      </c>
      <c r="Q1756" t="s">
        <v>60</v>
      </c>
    </row>
    <row r="1757" spans="1:17" x14ac:dyDescent="0.25">
      <c r="A1757" t="s">
        <v>29</v>
      </c>
      <c r="B1757" t="s">
        <v>38</v>
      </c>
      <c r="C1757" t="s">
        <v>54</v>
      </c>
      <c r="D1757" t="s">
        <v>48</v>
      </c>
      <c r="E1757">
        <v>21</v>
      </c>
      <c r="F1757" t="str">
        <f t="shared" si="27"/>
        <v>Average Per Device1-in-10September Monthly System Peak Day30% Cycling21</v>
      </c>
      <c r="G1757">
        <v>2.7421419999999999</v>
      </c>
      <c r="H1757">
        <v>2.7421419999999999</v>
      </c>
      <c r="I1757">
        <v>80.464299999999994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1337</v>
      </c>
      <c r="P1757" t="s">
        <v>59</v>
      </c>
      <c r="Q1757" t="s">
        <v>60</v>
      </c>
    </row>
    <row r="1758" spans="1:17" x14ac:dyDescent="0.25">
      <c r="A1758" t="s">
        <v>43</v>
      </c>
      <c r="B1758" t="s">
        <v>38</v>
      </c>
      <c r="C1758" t="s">
        <v>54</v>
      </c>
      <c r="D1758" t="s">
        <v>48</v>
      </c>
      <c r="E1758">
        <v>21</v>
      </c>
      <c r="F1758" t="str">
        <f t="shared" si="27"/>
        <v>Aggregate1-in-10September Monthly System Peak Day30% Cycling21</v>
      </c>
      <c r="G1758">
        <v>10.011559999999999</v>
      </c>
      <c r="H1758">
        <v>10.011559999999999</v>
      </c>
      <c r="I1758">
        <v>80.464299999999994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1337</v>
      </c>
      <c r="P1758" t="s">
        <v>59</v>
      </c>
      <c r="Q1758" t="s">
        <v>60</v>
      </c>
    </row>
    <row r="1759" spans="1:17" x14ac:dyDescent="0.25">
      <c r="A1759" t="s">
        <v>30</v>
      </c>
      <c r="B1759" t="s">
        <v>38</v>
      </c>
      <c r="C1759" t="s">
        <v>54</v>
      </c>
      <c r="D1759" t="s">
        <v>31</v>
      </c>
      <c r="E1759">
        <v>21</v>
      </c>
      <c r="F1759" t="str">
        <f t="shared" si="27"/>
        <v>Average Per Ton1-in-10September Monthly System Peak Day50% Cycling21</v>
      </c>
      <c r="G1759">
        <v>0.62114670000000005</v>
      </c>
      <c r="H1759">
        <v>0.62114670000000005</v>
      </c>
      <c r="I1759">
        <v>80.3703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3452</v>
      </c>
      <c r="P1759" t="s">
        <v>59</v>
      </c>
      <c r="Q1759" t="s">
        <v>60</v>
      </c>
    </row>
    <row r="1760" spans="1:17" x14ac:dyDescent="0.25">
      <c r="A1760" t="s">
        <v>28</v>
      </c>
      <c r="B1760" t="s">
        <v>38</v>
      </c>
      <c r="C1760" t="s">
        <v>54</v>
      </c>
      <c r="D1760" t="s">
        <v>31</v>
      </c>
      <c r="E1760">
        <v>21</v>
      </c>
      <c r="F1760" t="str">
        <f t="shared" si="27"/>
        <v>Average Per Premise1-in-10September Monthly System Peak Day50% Cycling21</v>
      </c>
      <c r="G1760">
        <v>5.3534680000000003</v>
      </c>
      <c r="H1760">
        <v>5.3534680000000003</v>
      </c>
      <c r="I1760">
        <v>80.3703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3452</v>
      </c>
      <c r="P1760" t="s">
        <v>59</v>
      </c>
      <c r="Q1760" t="s">
        <v>60</v>
      </c>
    </row>
    <row r="1761" spans="1:17" x14ac:dyDescent="0.25">
      <c r="A1761" t="s">
        <v>29</v>
      </c>
      <c r="B1761" t="s">
        <v>38</v>
      </c>
      <c r="C1761" t="s">
        <v>54</v>
      </c>
      <c r="D1761" t="s">
        <v>31</v>
      </c>
      <c r="E1761">
        <v>21</v>
      </c>
      <c r="F1761" t="str">
        <f t="shared" si="27"/>
        <v>Average Per Device1-in-10September Monthly System Peak Day50% Cycling21</v>
      </c>
      <c r="G1761">
        <v>2.4090950000000002</v>
      </c>
      <c r="H1761">
        <v>2.4090950000000002</v>
      </c>
      <c r="I1761">
        <v>80.3703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3452</v>
      </c>
      <c r="P1761" t="s">
        <v>59</v>
      </c>
      <c r="Q1761" t="s">
        <v>60</v>
      </c>
    </row>
    <row r="1762" spans="1:17" x14ac:dyDescent="0.25">
      <c r="A1762" t="s">
        <v>43</v>
      </c>
      <c r="B1762" t="s">
        <v>38</v>
      </c>
      <c r="C1762" t="s">
        <v>54</v>
      </c>
      <c r="D1762" t="s">
        <v>31</v>
      </c>
      <c r="E1762">
        <v>21</v>
      </c>
      <c r="F1762" t="str">
        <f t="shared" si="27"/>
        <v>Aggregate1-in-10September Monthly System Peak Day50% Cycling21</v>
      </c>
      <c r="G1762">
        <v>18.480170000000001</v>
      </c>
      <c r="H1762">
        <v>18.480170000000001</v>
      </c>
      <c r="I1762">
        <v>80.3703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3452</v>
      </c>
      <c r="P1762" t="s">
        <v>59</v>
      </c>
      <c r="Q1762" t="s">
        <v>60</v>
      </c>
    </row>
    <row r="1763" spans="1:17" x14ac:dyDescent="0.25">
      <c r="A1763" t="s">
        <v>30</v>
      </c>
      <c r="B1763" t="s">
        <v>38</v>
      </c>
      <c r="C1763" t="s">
        <v>54</v>
      </c>
      <c r="D1763" t="s">
        <v>26</v>
      </c>
      <c r="E1763">
        <v>21</v>
      </c>
      <c r="F1763" t="str">
        <f t="shared" si="27"/>
        <v>Average Per Ton1-in-10September Monthly System Peak DayAll21</v>
      </c>
      <c r="G1763">
        <v>0.64477770000000001</v>
      </c>
      <c r="H1763">
        <v>0.64477770000000001</v>
      </c>
      <c r="I1763">
        <v>80.396600000000007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4789</v>
      </c>
      <c r="P1763" t="s">
        <v>59</v>
      </c>
      <c r="Q1763" t="s">
        <v>60</v>
      </c>
    </row>
    <row r="1764" spans="1:17" x14ac:dyDescent="0.25">
      <c r="A1764" t="s">
        <v>28</v>
      </c>
      <c r="B1764" t="s">
        <v>38</v>
      </c>
      <c r="C1764" t="s">
        <v>54</v>
      </c>
      <c r="D1764" t="s">
        <v>26</v>
      </c>
      <c r="E1764">
        <v>21</v>
      </c>
      <c r="F1764" t="str">
        <f t="shared" si="27"/>
        <v>Average Per Premise1-in-10September Monthly System Peak DayAll21</v>
      </c>
      <c r="G1764">
        <v>5.9155160000000002</v>
      </c>
      <c r="H1764">
        <v>5.9155160000000002</v>
      </c>
      <c r="I1764">
        <v>80.396600000000007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4789</v>
      </c>
      <c r="P1764" t="s">
        <v>59</v>
      </c>
      <c r="Q1764" t="s">
        <v>60</v>
      </c>
    </row>
    <row r="1765" spans="1:17" x14ac:dyDescent="0.25">
      <c r="A1765" t="s">
        <v>29</v>
      </c>
      <c r="B1765" t="s">
        <v>38</v>
      </c>
      <c r="C1765" t="s">
        <v>54</v>
      </c>
      <c r="D1765" t="s">
        <v>26</v>
      </c>
      <c r="E1765">
        <v>21</v>
      </c>
      <c r="F1765" t="str">
        <f t="shared" si="27"/>
        <v>Average Per Device1-in-10September Monthly System Peak DayAll21</v>
      </c>
      <c r="G1765">
        <v>2.5021550000000001</v>
      </c>
      <c r="H1765">
        <v>2.5021550000000001</v>
      </c>
      <c r="I1765">
        <v>80.396600000000007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4789</v>
      </c>
      <c r="P1765" t="s">
        <v>59</v>
      </c>
      <c r="Q1765" t="s">
        <v>60</v>
      </c>
    </row>
    <row r="1766" spans="1:17" x14ac:dyDescent="0.25">
      <c r="A1766" t="s">
        <v>43</v>
      </c>
      <c r="B1766" t="s">
        <v>38</v>
      </c>
      <c r="C1766" t="s">
        <v>54</v>
      </c>
      <c r="D1766" t="s">
        <v>26</v>
      </c>
      <c r="E1766">
        <v>21</v>
      </c>
      <c r="F1766" t="str">
        <f t="shared" si="27"/>
        <v>Aggregate1-in-10September Monthly System Peak DayAll21</v>
      </c>
      <c r="G1766">
        <v>28.3294</v>
      </c>
      <c r="H1766">
        <v>28.3294</v>
      </c>
      <c r="I1766">
        <v>80.396600000000007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4789</v>
      </c>
      <c r="P1766" t="s">
        <v>59</v>
      </c>
      <c r="Q1766" t="s">
        <v>60</v>
      </c>
    </row>
    <row r="1767" spans="1:17" x14ac:dyDescent="0.25">
      <c r="A1767" t="s">
        <v>30</v>
      </c>
      <c r="B1767" t="s">
        <v>38</v>
      </c>
      <c r="C1767" t="s">
        <v>49</v>
      </c>
      <c r="D1767" t="s">
        <v>48</v>
      </c>
      <c r="E1767">
        <v>22</v>
      </c>
      <c r="F1767" t="str">
        <f t="shared" si="27"/>
        <v>Average Per Ton1-in-10August Monthly System Peak Day30% Cycling22</v>
      </c>
      <c r="G1767">
        <v>0.53786060000000002</v>
      </c>
      <c r="H1767">
        <v>0.53786060000000002</v>
      </c>
      <c r="I1767">
        <v>74.301900000000003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1337</v>
      </c>
      <c r="P1767" t="s">
        <v>59</v>
      </c>
      <c r="Q1767" t="s">
        <v>60</v>
      </c>
    </row>
    <row r="1768" spans="1:17" x14ac:dyDescent="0.25">
      <c r="A1768" t="s">
        <v>28</v>
      </c>
      <c r="B1768" t="s">
        <v>38</v>
      </c>
      <c r="C1768" t="s">
        <v>49</v>
      </c>
      <c r="D1768" t="s">
        <v>48</v>
      </c>
      <c r="E1768">
        <v>22</v>
      </c>
      <c r="F1768" t="str">
        <f t="shared" si="27"/>
        <v>Average Per Premise1-in-10August Monthly System Peak Day30% Cycling22</v>
      </c>
      <c r="G1768">
        <v>5.7064719999999998</v>
      </c>
      <c r="H1768">
        <v>5.7064719999999998</v>
      </c>
      <c r="I1768">
        <v>74.301900000000003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1337</v>
      </c>
      <c r="P1768" t="s">
        <v>59</v>
      </c>
      <c r="Q1768" t="s">
        <v>60</v>
      </c>
    </row>
    <row r="1769" spans="1:17" x14ac:dyDescent="0.25">
      <c r="A1769" t="s">
        <v>29</v>
      </c>
      <c r="B1769" t="s">
        <v>38</v>
      </c>
      <c r="C1769" t="s">
        <v>49</v>
      </c>
      <c r="D1769" t="s">
        <v>48</v>
      </c>
      <c r="E1769">
        <v>22</v>
      </c>
      <c r="F1769" t="str">
        <f t="shared" si="27"/>
        <v>Average Per Device1-in-10August Monthly System Peak Day30% Cycling22</v>
      </c>
      <c r="G1769">
        <v>2.0897160000000001</v>
      </c>
      <c r="H1769">
        <v>2.0897160000000001</v>
      </c>
      <c r="I1769">
        <v>74.301900000000003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1337</v>
      </c>
      <c r="P1769" t="s">
        <v>59</v>
      </c>
      <c r="Q1769" t="s">
        <v>60</v>
      </c>
    </row>
    <row r="1770" spans="1:17" x14ac:dyDescent="0.25">
      <c r="A1770" t="s">
        <v>43</v>
      </c>
      <c r="B1770" t="s">
        <v>38</v>
      </c>
      <c r="C1770" t="s">
        <v>49</v>
      </c>
      <c r="D1770" t="s">
        <v>48</v>
      </c>
      <c r="E1770">
        <v>22</v>
      </c>
      <c r="F1770" t="str">
        <f t="shared" si="27"/>
        <v>Aggregate1-in-10August Monthly System Peak Day30% Cycling22</v>
      </c>
      <c r="G1770">
        <v>7.6295529999999996</v>
      </c>
      <c r="H1770">
        <v>7.6295529999999996</v>
      </c>
      <c r="I1770">
        <v>74.301900000000003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1337</v>
      </c>
      <c r="P1770" t="s">
        <v>59</v>
      </c>
      <c r="Q1770" t="s">
        <v>60</v>
      </c>
    </row>
    <row r="1771" spans="1:17" x14ac:dyDescent="0.25">
      <c r="A1771" t="s">
        <v>30</v>
      </c>
      <c r="B1771" t="s">
        <v>38</v>
      </c>
      <c r="C1771" t="s">
        <v>49</v>
      </c>
      <c r="D1771" t="s">
        <v>31</v>
      </c>
      <c r="E1771">
        <v>22</v>
      </c>
      <c r="F1771" t="str">
        <f t="shared" si="27"/>
        <v>Average Per Ton1-in-10August Monthly System Peak Day50% Cycling22</v>
      </c>
      <c r="G1771">
        <v>0.50711039999999996</v>
      </c>
      <c r="H1771">
        <v>0.50711039999999996</v>
      </c>
      <c r="I1771">
        <v>74.236800000000002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3452</v>
      </c>
      <c r="P1771" t="s">
        <v>59</v>
      </c>
      <c r="Q1771" t="s">
        <v>60</v>
      </c>
    </row>
    <row r="1772" spans="1:17" x14ac:dyDescent="0.25">
      <c r="A1772" t="s">
        <v>28</v>
      </c>
      <c r="B1772" t="s">
        <v>38</v>
      </c>
      <c r="C1772" t="s">
        <v>49</v>
      </c>
      <c r="D1772" t="s">
        <v>31</v>
      </c>
      <c r="E1772">
        <v>22</v>
      </c>
      <c r="F1772" t="str">
        <f t="shared" si="27"/>
        <v>Average Per Premise1-in-10August Monthly System Peak Day50% Cycling22</v>
      </c>
      <c r="G1772">
        <v>4.3706250000000004</v>
      </c>
      <c r="H1772">
        <v>4.3706250000000004</v>
      </c>
      <c r="I1772">
        <v>74.236800000000002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3452</v>
      </c>
      <c r="P1772" t="s">
        <v>59</v>
      </c>
      <c r="Q1772" t="s">
        <v>60</v>
      </c>
    </row>
    <row r="1773" spans="1:17" x14ac:dyDescent="0.25">
      <c r="A1773" t="s">
        <v>29</v>
      </c>
      <c r="B1773" t="s">
        <v>38</v>
      </c>
      <c r="C1773" t="s">
        <v>49</v>
      </c>
      <c r="D1773" t="s">
        <v>31</v>
      </c>
      <c r="E1773">
        <v>22</v>
      </c>
      <c r="F1773" t="str">
        <f t="shared" si="27"/>
        <v>Average Per Device1-in-10August Monthly System Peak Day50% Cycling22</v>
      </c>
      <c r="G1773">
        <v>1.966809</v>
      </c>
      <c r="H1773">
        <v>1.966809</v>
      </c>
      <c r="I1773">
        <v>74.236800000000002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3452</v>
      </c>
      <c r="P1773" t="s">
        <v>59</v>
      </c>
      <c r="Q1773" t="s">
        <v>60</v>
      </c>
    </row>
    <row r="1774" spans="1:17" x14ac:dyDescent="0.25">
      <c r="A1774" t="s">
        <v>43</v>
      </c>
      <c r="B1774" t="s">
        <v>38</v>
      </c>
      <c r="C1774" t="s">
        <v>49</v>
      </c>
      <c r="D1774" t="s">
        <v>31</v>
      </c>
      <c r="E1774">
        <v>22</v>
      </c>
      <c r="F1774" t="str">
        <f t="shared" si="27"/>
        <v>Aggregate1-in-10August Monthly System Peak Day50% Cycling22</v>
      </c>
      <c r="G1774">
        <v>15.087400000000001</v>
      </c>
      <c r="H1774">
        <v>15.087400000000001</v>
      </c>
      <c r="I1774">
        <v>74.236800000000002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3452</v>
      </c>
      <c r="P1774" t="s">
        <v>59</v>
      </c>
      <c r="Q1774" t="s">
        <v>60</v>
      </c>
    </row>
    <row r="1775" spans="1:17" x14ac:dyDescent="0.25">
      <c r="A1775" t="s">
        <v>30</v>
      </c>
      <c r="B1775" t="s">
        <v>38</v>
      </c>
      <c r="C1775" t="s">
        <v>49</v>
      </c>
      <c r="D1775" t="s">
        <v>26</v>
      </c>
      <c r="E1775">
        <v>22</v>
      </c>
      <c r="F1775" t="str">
        <f t="shared" si="27"/>
        <v>Average Per Ton1-in-10August Monthly System Peak DayAll22</v>
      </c>
      <c r="G1775">
        <v>0.51569580000000004</v>
      </c>
      <c r="H1775">
        <v>0.51569580000000004</v>
      </c>
      <c r="I1775">
        <v>74.254900000000006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4789</v>
      </c>
      <c r="P1775" t="s">
        <v>59</v>
      </c>
      <c r="Q1775" t="s">
        <v>60</v>
      </c>
    </row>
    <row r="1776" spans="1:17" x14ac:dyDescent="0.25">
      <c r="A1776" t="s">
        <v>28</v>
      </c>
      <c r="B1776" t="s">
        <v>38</v>
      </c>
      <c r="C1776" t="s">
        <v>49</v>
      </c>
      <c r="D1776" t="s">
        <v>26</v>
      </c>
      <c r="E1776">
        <v>22</v>
      </c>
      <c r="F1776" t="str">
        <f t="shared" si="27"/>
        <v>Average Per Premise1-in-10August Monthly System Peak DayAll22</v>
      </c>
      <c r="G1776">
        <v>4.7312539999999998</v>
      </c>
      <c r="H1776">
        <v>4.7312539999999998</v>
      </c>
      <c r="I1776">
        <v>74.254900000000006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4789</v>
      </c>
      <c r="P1776" t="s">
        <v>59</v>
      </c>
      <c r="Q1776" t="s">
        <v>60</v>
      </c>
    </row>
    <row r="1777" spans="1:17" x14ac:dyDescent="0.25">
      <c r="A1777" t="s">
        <v>29</v>
      </c>
      <c r="B1777" t="s">
        <v>38</v>
      </c>
      <c r="C1777" t="s">
        <v>49</v>
      </c>
      <c r="D1777" t="s">
        <v>26</v>
      </c>
      <c r="E1777">
        <v>22</v>
      </c>
      <c r="F1777" t="str">
        <f t="shared" si="27"/>
        <v>Average Per Device1-in-10August Monthly System Peak DayAll22</v>
      </c>
      <c r="G1777">
        <v>2.0012340000000002</v>
      </c>
      <c r="H1777">
        <v>2.0012340000000002</v>
      </c>
      <c r="I1777">
        <v>74.254900000000006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4789</v>
      </c>
      <c r="P1777" t="s">
        <v>59</v>
      </c>
      <c r="Q1777" t="s">
        <v>60</v>
      </c>
    </row>
    <row r="1778" spans="1:17" x14ac:dyDescent="0.25">
      <c r="A1778" t="s">
        <v>43</v>
      </c>
      <c r="B1778" t="s">
        <v>38</v>
      </c>
      <c r="C1778" t="s">
        <v>49</v>
      </c>
      <c r="D1778" t="s">
        <v>26</v>
      </c>
      <c r="E1778">
        <v>22</v>
      </c>
      <c r="F1778" t="str">
        <f t="shared" si="27"/>
        <v>Aggregate1-in-10August Monthly System Peak DayAll22</v>
      </c>
      <c r="G1778">
        <v>22.657969999999999</v>
      </c>
      <c r="H1778">
        <v>22.657969999999999</v>
      </c>
      <c r="I1778">
        <v>74.254900000000006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4789</v>
      </c>
      <c r="P1778" t="s">
        <v>59</v>
      </c>
      <c r="Q1778" t="s">
        <v>60</v>
      </c>
    </row>
    <row r="1779" spans="1:17" x14ac:dyDescent="0.25">
      <c r="A1779" t="s">
        <v>30</v>
      </c>
      <c r="B1779" t="s">
        <v>38</v>
      </c>
      <c r="C1779" t="s">
        <v>37</v>
      </c>
      <c r="D1779" t="s">
        <v>48</v>
      </c>
      <c r="E1779">
        <v>22</v>
      </c>
      <c r="F1779" t="str">
        <f t="shared" si="27"/>
        <v>Average Per Ton1-in-10August Typical Event Day30% Cycling22</v>
      </c>
      <c r="G1779">
        <v>0.52886770000000005</v>
      </c>
      <c r="H1779">
        <v>0.52886770000000005</v>
      </c>
      <c r="I1779">
        <v>74.663200000000003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1337</v>
      </c>
      <c r="P1779" t="s">
        <v>59</v>
      </c>
      <c r="Q1779" t="s">
        <v>60</v>
      </c>
    </row>
    <row r="1780" spans="1:17" x14ac:dyDescent="0.25">
      <c r="A1780" t="s">
        <v>28</v>
      </c>
      <c r="B1780" t="s">
        <v>38</v>
      </c>
      <c r="C1780" t="s">
        <v>37</v>
      </c>
      <c r="D1780" t="s">
        <v>48</v>
      </c>
      <c r="E1780">
        <v>22</v>
      </c>
      <c r="F1780" t="str">
        <f t="shared" si="27"/>
        <v>Average Per Premise1-in-10August Typical Event Day30% Cycling22</v>
      </c>
      <c r="G1780">
        <v>5.6110610000000003</v>
      </c>
      <c r="H1780">
        <v>5.6110610000000003</v>
      </c>
      <c r="I1780">
        <v>74.663200000000003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1337</v>
      </c>
      <c r="P1780" t="s">
        <v>59</v>
      </c>
      <c r="Q1780" t="s">
        <v>60</v>
      </c>
    </row>
    <row r="1781" spans="1:17" x14ac:dyDescent="0.25">
      <c r="A1781" t="s">
        <v>29</v>
      </c>
      <c r="B1781" t="s">
        <v>38</v>
      </c>
      <c r="C1781" t="s">
        <v>37</v>
      </c>
      <c r="D1781" t="s">
        <v>48</v>
      </c>
      <c r="E1781">
        <v>22</v>
      </c>
      <c r="F1781" t="str">
        <f t="shared" si="27"/>
        <v>Average Per Device1-in-10August Typical Event Day30% Cycling22</v>
      </c>
      <c r="G1781">
        <v>2.0547759999999999</v>
      </c>
      <c r="H1781">
        <v>2.0547759999999999</v>
      </c>
      <c r="I1781">
        <v>74.663200000000003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1337</v>
      </c>
      <c r="P1781" t="s">
        <v>59</v>
      </c>
      <c r="Q1781" t="s">
        <v>60</v>
      </c>
    </row>
    <row r="1782" spans="1:17" x14ac:dyDescent="0.25">
      <c r="A1782" t="s">
        <v>43</v>
      </c>
      <c r="B1782" t="s">
        <v>38</v>
      </c>
      <c r="C1782" t="s">
        <v>37</v>
      </c>
      <c r="D1782" t="s">
        <v>48</v>
      </c>
      <c r="E1782">
        <v>22</v>
      </c>
      <c r="F1782" t="str">
        <f t="shared" si="27"/>
        <v>Aggregate1-in-10August Typical Event Day30% Cycling22</v>
      </c>
      <c r="G1782">
        <v>7.5019879999999999</v>
      </c>
      <c r="H1782">
        <v>7.5019879999999999</v>
      </c>
      <c r="I1782">
        <v>74.663200000000003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1337</v>
      </c>
      <c r="P1782" t="s">
        <v>59</v>
      </c>
      <c r="Q1782" t="s">
        <v>60</v>
      </c>
    </row>
    <row r="1783" spans="1:17" x14ac:dyDescent="0.25">
      <c r="A1783" t="s">
        <v>30</v>
      </c>
      <c r="B1783" t="s">
        <v>38</v>
      </c>
      <c r="C1783" t="s">
        <v>37</v>
      </c>
      <c r="D1783" t="s">
        <v>31</v>
      </c>
      <c r="E1783">
        <v>22</v>
      </c>
      <c r="F1783" t="str">
        <f t="shared" si="27"/>
        <v>Average Per Ton1-in-10August Typical Event Day50% Cycling22</v>
      </c>
      <c r="G1783">
        <v>0.50324769999999996</v>
      </c>
      <c r="H1783">
        <v>0.50324769999999996</v>
      </c>
      <c r="I1783">
        <v>74.655199999999994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3452</v>
      </c>
      <c r="P1783" t="s">
        <v>59</v>
      </c>
      <c r="Q1783" t="s">
        <v>60</v>
      </c>
    </row>
    <row r="1784" spans="1:17" x14ac:dyDescent="0.25">
      <c r="A1784" t="s">
        <v>28</v>
      </c>
      <c r="B1784" t="s">
        <v>38</v>
      </c>
      <c r="C1784" t="s">
        <v>37</v>
      </c>
      <c r="D1784" t="s">
        <v>31</v>
      </c>
      <c r="E1784">
        <v>22</v>
      </c>
      <c r="F1784" t="str">
        <f t="shared" si="27"/>
        <v>Average Per Premise1-in-10August Typical Event Day50% Cycling22</v>
      </c>
      <c r="G1784">
        <v>4.3373340000000002</v>
      </c>
      <c r="H1784">
        <v>4.3373340000000002</v>
      </c>
      <c r="I1784">
        <v>74.655199999999994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3452</v>
      </c>
      <c r="P1784" t="s">
        <v>59</v>
      </c>
      <c r="Q1784" t="s">
        <v>60</v>
      </c>
    </row>
    <row r="1785" spans="1:17" x14ac:dyDescent="0.25">
      <c r="A1785" t="s">
        <v>29</v>
      </c>
      <c r="B1785" t="s">
        <v>38</v>
      </c>
      <c r="C1785" t="s">
        <v>37</v>
      </c>
      <c r="D1785" t="s">
        <v>31</v>
      </c>
      <c r="E1785">
        <v>22</v>
      </c>
      <c r="F1785" t="str">
        <f t="shared" si="27"/>
        <v>Average Per Device1-in-10August Typical Event Day50% Cycling22</v>
      </c>
      <c r="G1785">
        <v>1.9518279999999999</v>
      </c>
      <c r="H1785">
        <v>1.9518279999999999</v>
      </c>
      <c r="I1785">
        <v>74.655199999999994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3452</v>
      </c>
      <c r="P1785" t="s">
        <v>59</v>
      </c>
      <c r="Q1785" t="s">
        <v>60</v>
      </c>
    </row>
    <row r="1786" spans="1:17" x14ac:dyDescent="0.25">
      <c r="A1786" t="s">
        <v>43</v>
      </c>
      <c r="B1786" t="s">
        <v>38</v>
      </c>
      <c r="C1786" t="s">
        <v>37</v>
      </c>
      <c r="D1786" t="s">
        <v>31</v>
      </c>
      <c r="E1786">
        <v>22</v>
      </c>
      <c r="F1786" t="str">
        <f t="shared" si="27"/>
        <v>Aggregate1-in-10August Typical Event Day50% Cycling22</v>
      </c>
      <c r="G1786">
        <v>14.972479999999999</v>
      </c>
      <c r="H1786">
        <v>14.972479999999999</v>
      </c>
      <c r="I1786">
        <v>74.655199999999994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3452</v>
      </c>
      <c r="P1786" t="s">
        <v>59</v>
      </c>
      <c r="Q1786" t="s">
        <v>60</v>
      </c>
    </row>
    <row r="1787" spans="1:17" x14ac:dyDescent="0.25">
      <c r="A1787" t="s">
        <v>30</v>
      </c>
      <c r="B1787" t="s">
        <v>38</v>
      </c>
      <c r="C1787" t="s">
        <v>37</v>
      </c>
      <c r="D1787" t="s">
        <v>26</v>
      </c>
      <c r="E1787">
        <v>22</v>
      </c>
      <c r="F1787" t="str">
        <f t="shared" si="27"/>
        <v>Average Per Ton1-in-10August Typical Event DayAll22</v>
      </c>
      <c r="G1787">
        <v>0.51040079999999999</v>
      </c>
      <c r="H1787">
        <v>0.51040079999999999</v>
      </c>
      <c r="I1787">
        <v>74.657499999999999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4789</v>
      </c>
      <c r="P1787" t="s">
        <v>59</v>
      </c>
      <c r="Q1787" t="s">
        <v>60</v>
      </c>
    </row>
    <row r="1788" spans="1:17" x14ac:dyDescent="0.25">
      <c r="A1788" t="s">
        <v>28</v>
      </c>
      <c r="B1788" t="s">
        <v>38</v>
      </c>
      <c r="C1788" t="s">
        <v>37</v>
      </c>
      <c r="D1788" t="s">
        <v>26</v>
      </c>
      <c r="E1788">
        <v>22</v>
      </c>
      <c r="F1788" t="str">
        <f t="shared" si="27"/>
        <v>Average Per Premise1-in-10August Typical Event DayAll22</v>
      </c>
      <c r="G1788">
        <v>4.6826749999999997</v>
      </c>
      <c r="H1788">
        <v>4.6826739999999996</v>
      </c>
      <c r="I1788">
        <v>74.657499999999999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4789</v>
      </c>
      <c r="P1788" t="s">
        <v>59</v>
      </c>
      <c r="Q1788" t="s">
        <v>60</v>
      </c>
    </row>
    <row r="1789" spans="1:17" x14ac:dyDescent="0.25">
      <c r="A1789" t="s">
        <v>29</v>
      </c>
      <c r="B1789" t="s">
        <v>38</v>
      </c>
      <c r="C1789" t="s">
        <v>37</v>
      </c>
      <c r="D1789" t="s">
        <v>26</v>
      </c>
      <c r="E1789">
        <v>22</v>
      </c>
      <c r="F1789" t="str">
        <f t="shared" si="27"/>
        <v>Average Per Device1-in-10August Typical Event DayAll22</v>
      </c>
      <c r="G1789">
        <v>1.9806859999999999</v>
      </c>
      <c r="H1789">
        <v>1.9806859999999999</v>
      </c>
      <c r="I1789">
        <v>74.657499999999999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4789</v>
      </c>
      <c r="P1789" t="s">
        <v>59</v>
      </c>
      <c r="Q1789" t="s">
        <v>60</v>
      </c>
    </row>
    <row r="1790" spans="1:17" x14ac:dyDescent="0.25">
      <c r="A1790" t="s">
        <v>43</v>
      </c>
      <c r="B1790" t="s">
        <v>38</v>
      </c>
      <c r="C1790" t="s">
        <v>37</v>
      </c>
      <c r="D1790" t="s">
        <v>26</v>
      </c>
      <c r="E1790">
        <v>22</v>
      </c>
      <c r="F1790" t="str">
        <f t="shared" si="27"/>
        <v>Aggregate1-in-10August Typical Event DayAll22</v>
      </c>
      <c r="G1790">
        <v>22.425329999999999</v>
      </c>
      <c r="H1790">
        <v>22.425329999999999</v>
      </c>
      <c r="I1790">
        <v>74.657499999999999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4789</v>
      </c>
      <c r="P1790" t="s">
        <v>59</v>
      </c>
      <c r="Q1790" t="s">
        <v>60</v>
      </c>
    </row>
    <row r="1791" spans="1:17" x14ac:dyDescent="0.25">
      <c r="A1791" t="s">
        <v>30</v>
      </c>
      <c r="B1791" t="s">
        <v>38</v>
      </c>
      <c r="C1791" t="s">
        <v>50</v>
      </c>
      <c r="D1791" t="s">
        <v>48</v>
      </c>
      <c r="E1791">
        <v>22</v>
      </c>
      <c r="F1791" t="str">
        <f t="shared" si="27"/>
        <v>Average Per Ton1-in-10July Monthly System Peak Day30% Cycling22</v>
      </c>
      <c r="G1791">
        <v>0.48721140000000002</v>
      </c>
      <c r="H1791">
        <v>0.48721140000000002</v>
      </c>
      <c r="I1791">
        <v>72.912400000000005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1337</v>
      </c>
      <c r="P1791" t="s">
        <v>59</v>
      </c>
      <c r="Q1791" t="s">
        <v>60</v>
      </c>
    </row>
    <row r="1792" spans="1:17" x14ac:dyDescent="0.25">
      <c r="A1792" t="s">
        <v>28</v>
      </c>
      <c r="B1792" t="s">
        <v>38</v>
      </c>
      <c r="C1792" t="s">
        <v>50</v>
      </c>
      <c r="D1792" t="s">
        <v>48</v>
      </c>
      <c r="E1792">
        <v>22</v>
      </c>
      <c r="F1792" t="str">
        <f t="shared" si="27"/>
        <v>Average Per Premise1-in-10July Monthly System Peak Day30% Cycling22</v>
      </c>
      <c r="G1792">
        <v>5.1691060000000002</v>
      </c>
      <c r="H1792">
        <v>5.1691060000000002</v>
      </c>
      <c r="I1792">
        <v>72.912400000000005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1337</v>
      </c>
      <c r="P1792" t="s">
        <v>59</v>
      </c>
      <c r="Q1792" t="s">
        <v>60</v>
      </c>
    </row>
    <row r="1793" spans="1:17" x14ac:dyDescent="0.25">
      <c r="A1793" t="s">
        <v>29</v>
      </c>
      <c r="B1793" t="s">
        <v>38</v>
      </c>
      <c r="C1793" t="s">
        <v>50</v>
      </c>
      <c r="D1793" t="s">
        <v>48</v>
      </c>
      <c r="E1793">
        <v>22</v>
      </c>
      <c r="F1793" t="str">
        <f t="shared" si="27"/>
        <v>Average Per Device1-in-10July Monthly System Peak Day30% Cycling22</v>
      </c>
      <c r="G1793">
        <v>1.8929320000000001</v>
      </c>
      <c r="H1793">
        <v>1.8929320000000001</v>
      </c>
      <c r="I1793">
        <v>72.912400000000005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1337</v>
      </c>
      <c r="P1793" t="s">
        <v>59</v>
      </c>
      <c r="Q1793" t="s">
        <v>60</v>
      </c>
    </row>
    <row r="1794" spans="1:17" x14ac:dyDescent="0.25">
      <c r="A1794" t="s">
        <v>43</v>
      </c>
      <c r="B1794" t="s">
        <v>38</v>
      </c>
      <c r="C1794" t="s">
        <v>50</v>
      </c>
      <c r="D1794" t="s">
        <v>48</v>
      </c>
      <c r="E1794">
        <v>22</v>
      </c>
      <c r="F1794" t="str">
        <f t="shared" si="27"/>
        <v>Aggregate1-in-10July Monthly System Peak Day30% Cycling22</v>
      </c>
      <c r="G1794">
        <v>6.9110950000000004</v>
      </c>
      <c r="H1794">
        <v>6.9110950000000004</v>
      </c>
      <c r="I1794">
        <v>72.912400000000005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1337</v>
      </c>
      <c r="P1794" t="s">
        <v>59</v>
      </c>
      <c r="Q1794" t="s">
        <v>60</v>
      </c>
    </row>
    <row r="1795" spans="1:17" x14ac:dyDescent="0.25">
      <c r="A1795" t="s">
        <v>30</v>
      </c>
      <c r="B1795" t="s">
        <v>38</v>
      </c>
      <c r="C1795" t="s">
        <v>50</v>
      </c>
      <c r="D1795" t="s">
        <v>31</v>
      </c>
      <c r="E1795">
        <v>22</v>
      </c>
      <c r="F1795" t="str">
        <f t="shared" ref="F1795:F1858" si="28">CONCATENATE(A1795,B1795,C1795,D1795,E1795)</f>
        <v>Average Per Ton1-in-10July Monthly System Peak Day50% Cycling22</v>
      </c>
      <c r="G1795">
        <v>0.486927</v>
      </c>
      <c r="H1795">
        <v>0.486927</v>
      </c>
      <c r="I1795">
        <v>72.883600000000001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3452</v>
      </c>
      <c r="P1795" t="s">
        <v>59</v>
      </c>
      <c r="Q1795" t="s">
        <v>60</v>
      </c>
    </row>
    <row r="1796" spans="1:17" x14ac:dyDescent="0.25">
      <c r="A1796" t="s">
        <v>28</v>
      </c>
      <c r="B1796" t="s">
        <v>38</v>
      </c>
      <c r="C1796" t="s">
        <v>50</v>
      </c>
      <c r="D1796" t="s">
        <v>31</v>
      </c>
      <c r="E1796">
        <v>22</v>
      </c>
      <c r="F1796" t="str">
        <f t="shared" si="28"/>
        <v>Average Per Premise1-in-10July Monthly System Peak Day50% Cycling22</v>
      </c>
      <c r="G1796">
        <v>4.1966700000000001</v>
      </c>
      <c r="H1796">
        <v>4.1966710000000003</v>
      </c>
      <c r="I1796">
        <v>72.883600000000001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3452</v>
      </c>
      <c r="P1796" t="s">
        <v>59</v>
      </c>
      <c r="Q1796" t="s">
        <v>60</v>
      </c>
    </row>
    <row r="1797" spans="1:17" x14ac:dyDescent="0.25">
      <c r="A1797" t="s">
        <v>29</v>
      </c>
      <c r="B1797" t="s">
        <v>38</v>
      </c>
      <c r="C1797" t="s">
        <v>50</v>
      </c>
      <c r="D1797" t="s">
        <v>31</v>
      </c>
      <c r="E1797">
        <v>22</v>
      </c>
      <c r="F1797" t="str">
        <f t="shared" si="28"/>
        <v>Average Per Device1-in-10July Monthly System Peak Day50% Cycling22</v>
      </c>
      <c r="G1797">
        <v>1.8885289999999999</v>
      </c>
      <c r="H1797">
        <v>1.8885289999999999</v>
      </c>
      <c r="I1797">
        <v>72.883600000000001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3452</v>
      </c>
      <c r="P1797" t="s">
        <v>59</v>
      </c>
      <c r="Q1797" t="s">
        <v>60</v>
      </c>
    </row>
    <row r="1798" spans="1:17" x14ac:dyDescent="0.25">
      <c r="A1798" t="s">
        <v>43</v>
      </c>
      <c r="B1798" t="s">
        <v>38</v>
      </c>
      <c r="C1798" t="s">
        <v>50</v>
      </c>
      <c r="D1798" t="s">
        <v>31</v>
      </c>
      <c r="E1798">
        <v>22</v>
      </c>
      <c r="F1798" t="str">
        <f t="shared" si="28"/>
        <v>Aggregate1-in-10July Monthly System Peak Day50% Cycling22</v>
      </c>
      <c r="G1798">
        <v>14.48691</v>
      </c>
      <c r="H1798">
        <v>14.48691</v>
      </c>
      <c r="I1798">
        <v>72.883600000000001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3452</v>
      </c>
      <c r="P1798" t="s">
        <v>59</v>
      </c>
      <c r="Q1798" t="s">
        <v>60</v>
      </c>
    </row>
    <row r="1799" spans="1:17" x14ac:dyDescent="0.25">
      <c r="A1799" t="s">
        <v>30</v>
      </c>
      <c r="B1799" t="s">
        <v>38</v>
      </c>
      <c r="C1799" t="s">
        <v>50</v>
      </c>
      <c r="D1799" t="s">
        <v>26</v>
      </c>
      <c r="E1799">
        <v>22</v>
      </c>
      <c r="F1799" t="str">
        <f t="shared" si="28"/>
        <v>Average Per Ton1-in-10July Monthly System Peak DayAll22</v>
      </c>
      <c r="G1799">
        <v>0.48700640000000001</v>
      </c>
      <c r="H1799">
        <v>0.48700640000000001</v>
      </c>
      <c r="I1799">
        <v>72.891599999999997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4789</v>
      </c>
      <c r="P1799" t="s">
        <v>59</v>
      </c>
      <c r="Q1799" t="s">
        <v>60</v>
      </c>
    </row>
    <row r="1800" spans="1:17" x14ac:dyDescent="0.25">
      <c r="A1800" t="s">
        <v>28</v>
      </c>
      <c r="B1800" t="s">
        <v>38</v>
      </c>
      <c r="C1800" t="s">
        <v>50</v>
      </c>
      <c r="D1800" t="s">
        <v>26</v>
      </c>
      <c r="E1800">
        <v>22</v>
      </c>
      <c r="F1800" t="str">
        <f t="shared" si="28"/>
        <v>Average Per Premise1-in-10July Monthly System Peak DayAll22</v>
      </c>
      <c r="G1800">
        <v>4.4680419999999996</v>
      </c>
      <c r="H1800">
        <v>4.4680419999999996</v>
      </c>
      <c r="I1800">
        <v>72.891599999999997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4789</v>
      </c>
      <c r="P1800" t="s">
        <v>59</v>
      </c>
      <c r="Q1800" t="s">
        <v>60</v>
      </c>
    </row>
    <row r="1801" spans="1:17" x14ac:dyDescent="0.25">
      <c r="A1801" t="s">
        <v>29</v>
      </c>
      <c r="B1801" t="s">
        <v>38</v>
      </c>
      <c r="C1801" t="s">
        <v>50</v>
      </c>
      <c r="D1801" t="s">
        <v>26</v>
      </c>
      <c r="E1801">
        <v>22</v>
      </c>
      <c r="F1801" t="str">
        <f t="shared" si="28"/>
        <v>Average Per Device1-in-10July Monthly System Peak DayAll22</v>
      </c>
      <c r="G1801">
        <v>1.8899010000000001</v>
      </c>
      <c r="H1801">
        <v>1.8899010000000001</v>
      </c>
      <c r="I1801">
        <v>72.891599999999997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4789</v>
      </c>
      <c r="P1801" t="s">
        <v>59</v>
      </c>
      <c r="Q1801" t="s">
        <v>60</v>
      </c>
    </row>
    <row r="1802" spans="1:17" x14ac:dyDescent="0.25">
      <c r="A1802" t="s">
        <v>43</v>
      </c>
      <c r="B1802" t="s">
        <v>38</v>
      </c>
      <c r="C1802" t="s">
        <v>50</v>
      </c>
      <c r="D1802" t="s">
        <v>26</v>
      </c>
      <c r="E1802">
        <v>22</v>
      </c>
      <c r="F1802" t="str">
        <f t="shared" si="28"/>
        <v>Aggregate1-in-10July Monthly System Peak DayAll22</v>
      </c>
      <c r="G1802">
        <v>21.397459999999999</v>
      </c>
      <c r="H1802">
        <v>21.397459999999999</v>
      </c>
      <c r="I1802">
        <v>72.891599999999997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4789</v>
      </c>
      <c r="P1802" t="s">
        <v>59</v>
      </c>
      <c r="Q1802" t="s">
        <v>60</v>
      </c>
    </row>
    <row r="1803" spans="1:17" x14ac:dyDescent="0.25">
      <c r="A1803" t="s">
        <v>30</v>
      </c>
      <c r="B1803" t="s">
        <v>38</v>
      </c>
      <c r="C1803" t="s">
        <v>51</v>
      </c>
      <c r="D1803" t="s">
        <v>48</v>
      </c>
      <c r="E1803">
        <v>22</v>
      </c>
      <c r="F1803" t="str">
        <f t="shared" si="28"/>
        <v>Average Per Ton1-in-10June Monthly System Peak Day30% Cycling22</v>
      </c>
      <c r="G1803">
        <v>0.4757922</v>
      </c>
      <c r="H1803">
        <v>0.4757922</v>
      </c>
      <c r="I1803">
        <v>71.879099999999994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1337</v>
      </c>
      <c r="P1803" t="s">
        <v>59</v>
      </c>
      <c r="Q1803" t="s">
        <v>60</v>
      </c>
    </row>
    <row r="1804" spans="1:17" x14ac:dyDescent="0.25">
      <c r="A1804" t="s">
        <v>28</v>
      </c>
      <c r="B1804" t="s">
        <v>38</v>
      </c>
      <c r="C1804" t="s">
        <v>51</v>
      </c>
      <c r="D1804" t="s">
        <v>48</v>
      </c>
      <c r="E1804">
        <v>22</v>
      </c>
      <c r="F1804" t="str">
        <f t="shared" si="28"/>
        <v>Average Per Premise1-in-10June Monthly System Peak Day30% Cycling22</v>
      </c>
      <c r="G1804">
        <v>5.0479529999999997</v>
      </c>
      <c r="H1804">
        <v>5.0479529999999997</v>
      </c>
      <c r="I1804">
        <v>71.879099999999994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1337</v>
      </c>
      <c r="P1804" t="s">
        <v>59</v>
      </c>
      <c r="Q1804" t="s">
        <v>60</v>
      </c>
    </row>
    <row r="1805" spans="1:17" x14ac:dyDescent="0.25">
      <c r="A1805" t="s">
        <v>29</v>
      </c>
      <c r="B1805" t="s">
        <v>38</v>
      </c>
      <c r="C1805" t="s">
        <v>51</v>
      </c>
      <c r="D1805" t="s">
        <v>48</v>
      </c>
      <c r="E1805">
        <v>22</v>
      </c>
      <c r="F1805" t="str">
        <f t="shared" si="28"/>
        <v>Average Per Device1-in-10June Monthly System Peak Day30% Cycling22</v>
      </c>
      <c r="G1805">
        <v>1.8485659999999999</v>
      </c>
      <c r="H1805">
        <v>1.8485659999999999</v>
      </c>
      <c r="I1805">
        <v>71.879099999999994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1337</v>
      </c>
      <c r="P1805" t="s">
        <v>59</v>
      </c>
      <c r="Q1805" t="s">
        <v>60</v>
      </c>
    </row>
    <row r="1806" spans="1:17" x14ac:dyDescent="0.25">
      <c r="A1806" t="s">
        <v>43</v>
      </c>
      <c r="B1806" t="s">
        <v>38</v>
      </c>
      <c r="C1806" t="s">
        <v>51</v>
      </c>
      <c r="D1806" t="s">
        <v>48</v>
      </c>
      <c r="E1806">
        <v>22</v>
      </c>
      <c r="F1806" t="str">
        <f t="shared" si="28"/>
        <v>Aggregate1-in-10June Monthly System Peak Day30% Cycling22</v>
      </c>
      <c r="G1806">
        <v>6.7491130000000004</v>
      </c>
      <c r="H1806">
        <v>6.7491130000000004</v>
      </c>
      <c r="I1806">
        <v>71.879099999999994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1337</v>
      </c>
      <c r="P1806" t="s">
        <v>59</v>
      </c>
      <c r="Q1806" t="s">
        <v>60</v>
      </c>
    </row>
    <row r="1807" spans="1:17" x14ac:dyDescent="0.25">
      <c r="A1807" t="s">
        <v>30</v>
      </c>
      <c r="B1807" t="s">
        <v>38</v>
      </c>
      <c r="C1807" t="s">
        <v>51</v>
      </c>
      <c r="D1807" t="s">
        <v>31</v>
      </c>
      <c r="E1807">
        <v>22</v>
      </c>
      <c r="F1807" t="str">
        <f t="shared" si="28"/>
        <v>Average Per Ton1-in-10June Monthly System Peak Day50% Cycling22</v>
      </c>
      <c r="G1807">
        <v>0.48239280000000001</v>
      </c>
      <c r="H1807">
        <v>0.48239280000000001</v>
      </c>
      <c r="I1807">
        <v>72.003699999999995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3452</v>
      </c>
      <c r="P1807" t="s">
        <v>59</v>
      </c>
      <c r="Q1807" t="s">
        <v>60</v>
      </c>
    </row>
    <row r="1808" spans="1:17" x14ac:dyDescent="0.25">
      <c r="A1808" t="s">
        <v>28</v>
      </c>
      <c r="B1808" t="s">
        <v>38</v>
      </c>
      <c r="C1808" t="s">
        <v>51</v>
      </c>
      <c r="D1808" t="s">
        <v>31</v>
      </c>
      <c r="E1808">
        <v>22</v>
      </c>
      <c r="F1808" t="str">
        <f t="shared" si="28"/>
        <v>Average Per Premise1-in-10June Monthly System Peak Day50% Cycling22</v>
      </c>
      <c r="G1808">
        <v>4.157591</v>
      </c>
      <c r="H1808">
        <v>4.1575920000000002</v>
      </c>
      <c r="I1808">
        <v>72.003699999999995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3452</v>
      </c>
      <c r="P1808" t="s">
        <v>59</v>
      </c>
      <c r="Q1808" t="s">
        <v>60</v>
      </c>
    </row>
    <row r="1809" spans="1:17" x14ac:dyDescent="0.25">
      <c r="A1809" t="s">
        <v>29</v>
      </c>
      <c r="B1809" t="s">
        <v>38</v>
      </c>
      <c r="C1809" t="s">
        <v>51</v>
      </c>
      <c r="D1809" t="s">
        <v>31</v>
      </c>
      <c r="E1809">
        <v>22</v>
      </c>
      <c r="F1809" t="str">
        <f t="shared" si="28"/>
        <v>Average Per Device1-in-10June Monthly System Peak Day50% Cycling22</v>
      </c>
      <c r="G1809">
        <v>1.870943</v>
      </c>
      <c r="H1809">
        <v>1.870943</v>
      </c>
      <c r="I1809">
        <v>72.003699999999995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3452</v>
      </c>
      <c r="P1809" t="s">
        <v>59</v>
      </c>
      <c r="Q1809" t="s">
        <v>60</v>
      </c>
    </row>
    <row r="1810" spans="1:17" x14ac:dyDescent="0.25">
      <c r="A1810" t="s">
        <v>43</v>
      </c>
      <c r="B1810" t="s">
        <v>38</v>
      </c>
      <c r="C1810" t="s">
        <v>51</v>
      </c>
      <c r="D1810" t="s">
        <v>31</v>
      </c>
      <c r="E1810">
        <v>22</v>
      </c>
      <c r="F1810" t="str">
        <f t="shared" si="28"/>
        <v>Aggregate1-in-10June Monthly System Peak Day50% Cycling22</v>
      </c>
      <c r="G1810">
        <v>14.35201</v>
      </c>
      <c r="H1810">
        <v>14.35201</v>
      </c>
      <c r="I1810">
        <v>72.003699999999995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3452</v>
      </c>
      <c r="P1810" t="s">
        <v>59</v>
      </c>
      <c r="Q1810" t="s">
        <v>60</v>
      </c>
    </row>
    <row r="1811" spans="1:17" x14ac:dyDescent="0.25">
      <c r="A1811" t="s">
        <v>30</v>
      </c>
      <c r="B1811" t="s">
        <v>38</v>
      </c>
      <c r="C1811" t="s">
        <v>51</v>
      </c>
      <c r="D1811" t="s">
        <v>26</v>
      </c>
      <c r="E1811">
        <v>22</v>
      </c>
      <c r="F1811" t="str">
        <f t="shared" si="28"/>
        <v>Average Per Ton1-in-10June Monthly System Peak DayAll22</v>
      </c>
      <c r="G1811">
        <v>0.48054989999999997</v>
      </c>
      <c r="H1811">
        <v>0.48054989999999997</v>
      </c>
      <c r="I1811">
        <v>71.968900000000005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4789</v>
      </c>
      <c r="P1811" t="s">
        <v>59</v>
      </c>
      <c r="Q1811" t="s">
        <v>60</v>
      </c>
    </row>
    <row r="1812" spans="1:17" x14ac:dyDescent="0.25">
      <c r="A1812" t="s">
        <v>28</v>
      </c>
      <c r="B1812" t="s">
        <v>38</v>
      </c>
      <c r="C1812" t="s">
        <v>51</v>
      </c>
      <c r="D1812" t="s">
        <v>26</v>
      </c>
      <c r="E1812">
        <v>22</v>
      </c>
      <c r="F1812" t="str">
        <f t="shared" si="28"/>
        <v>Average Per Premise1-in-10June Monthly System Peak DayAll22</v>
      </c>
      <c r="G1812">
        <v>4.4088070000000004</v>
      </c>
      <c r="H1812">
        <v>4.4088070000000004</v>
      </c>
      <c r="I1812">
        <v>71.968900000000005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4789</v>
      </c>
      <c r="P1812" t="s">
        <v>59</v>
      </c>
      <c r="Q1812" t="s">
        <v>60</v>
      </c>
    </row>
    <row r="1813" spans="1:17" x14ac:dyDescent="0.25">
      <c r="A1813" t="s">
        <v>29</v>
      </c>
      <c r="B1813" t="s">
        <v>38</v>
      </c>
      <c r="C1813" t="s">
        <v>51</v>
      </c>
      <c r="D1813" t="s">
        <v>26</v>
      </c>
      <c r="E1813">
        <v>22</v>
      </c>
      <c r="F1813" t="str">
        <f t="shared" si="28"/>
        <v>Average Per Device1-in-10June Monthly System Peak DayAll22</v>
      </c>
      <c r="G1813">
        <v>1.8648450000000001</v>
      </c>
      <c r="H1813">
        <v>1.8648450000000001</v>
      </c>
      <c r="I1813">
        <v>71.968900000000005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4789</v>
      </c>
      <c r="P1813" t="s">
        <v>59</v>
      </c>
      <c r="Q1813" t="s">
        <v>60</v>
      </c>
    </row>
    <row r="1814" spans="1:17" x14ac:dyDescent="0.25">
      <c r="A1814" t="s">
        <v>43</v>
      </c>
      <c r="B1814" t="s">
        <v>38</v>
      </c>
      <c r="C1814" t="s">
        <v>51</v>
      </c>
      <c r="D1814" t="s">
        <v>26</v>
      </c>
      <c r="E1814">
        <v>22</v>
      </c>
      <c r="F1814" t="str">
        <f t="shared" si="28"/>
        <v>Aggregate1-in-10June Monthly System Peak DayAll22</v>
      </c>
      <c r="G1814">
        <v>21.113779999999998</v>
      </c>
      <c r="H1814">
        <v>21.113779999999998</v>
      </c>
      <c r="I1814">
        <v>71.968900000000005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4789</v>
      </c>
      <c r="P1814" t="s">
        <v>59</v>
      </c>
      <c r="Q1814" t="s">
        <v>60</v>
      </c>
    </row>
    <row r="1815" spans="1:17" x14ac:dyDescent="0.25">
      <c r="A1815" t="s">
        <v>30</v>
      </c>
      <c r="B1815" t="s">
        <v>38</v>
      </c>
      <c r="C1815" t="s">
        <v>52</v>
      </c>
      <c r="D1815" t="s">
        <v>48</v>
      </c>
      <c r="E1815">
        <v>22</v>
      </c>
      <c r="F1815" t="str">
        <f t="shared" si="28"/>
        <v>Average Per Ton1-in-10May Monthly System Peak Day30% Cycling22</v>
      </c>
      <c r="G1815">
        <v>0.47611759999999997</v>
      </c>
      <c r="H1815">
        <v>0.47611759999999997</v>
      </c>
      <c r="I1815">
        <v>71.785700000000006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1337</v>
      </c>
      <c r="P1815" t="s">
        <v>59</v>
      </c>
      <c r="Q1815" t="s">
        <v>60</v>
      </c>
    </row>
    <row r="1816" spans="1:17" x14ac:dyDescent="0.25">
      <c r="A1816" t="s">
        <v>28</v>
      </c>
      <c r="B1816" t="s">
        <v>38</v>
      </c>
      <c r="C1816" t="s">
        <v>52</v>
      </c>
      <c r="D1816" t="s">
        <v>48</v>
      </c>
      <c r="E1816">
        <v>22</v>
      </c>
      <c r="F1816" t="str">
        <f t="shared" si="28"/>
        <v>Average Per Premise1-in-10May Monthly System Peak Day30% Cycling22</v>
      </c>
      <c r="G1816">
        <v>5.0514049999999999</v>
      </c>
      <c r="H1816">
        <v>5.0514049999999999</v>
      </c>
      <c r="I1816">
        <v>71.785700000000006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1337</v>
      </c>
      <c r="P1816" t="s">
        <v>59</v>
      </c>
      <c r="Q1816" t="s">
        <v>60</v>
      </c>
    </row>
    <row r="1817" spans="1:17" x14ac:dyDescent="0.25">
      <c r="A1817" t="s">
        <v>29</v>
      </c>
      <c r="B1817" t="s">
        <v>38</v>
      </c>
      <c r="C1817" t="s">
        <v>52</v>
      </c>
      <c r="D1817" t="s">
        <v>48</v>
      </c>
      <c r="E1817">
        <v>22</v>
      </c>
      <c r="F1817" t="str">
        <f t="shared" si="28"/>
        <v>Average Per Device1-in-10May Monthly System Peak Day30% Cycling22</v>
      </c>
      <c r="G1817">
        <v>1.8498300000000001</v>
      </c>
      <c r="H1817">
        <v>1.8498300000000001</v>
      </c>
      <c r="I1817">
        <v>71.785700000000006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1337</v>
      </c>
      <c r="P1817" t="s">
        <v>59</v>
      </c>
      <c r="Q1817" t="s">
        <v>60</v>
      </c>
    </row>
    <row r="1818" spans="1:17" x14ac:dyDescent="0.25">
      <c r="A1818" t="s">
        <v>43</v>
      </c>
      <c r="B1818" t="s">
        <v>38</v>
      </c>
      <c r="C1818" t="s">
        <v>52</v>
      </c>
      <c r="D1818" t="s">
        <v>48</v>
      </c>
      <c r="E1818">
        <v>22</v>
      </c>
      <c r="F1818" t="str">
        <f t="shared" si="28"/>
        <v>Aggregate1-in-10May Monthly System Peak Day30% Cycling22</v>
      </c>
      <c r="G1818">
        <v>6.7537289999999999</v>
      </c>
      <c r="H1818">
        <v>6.7537289999999999</v>
      </c>
      <c r="I1818">
        <v>71.785700000000006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1337</v>
      </c>
      <c r="P1818" t="s">
        <v>59</v>
      </c>
      <c r="Q1818" t="s">
        <v>60</v>
      </c>
    </row>
    <row r="1819" spans="1:17" x14ac:dyDescent="0.25">
      <c r="A1819" t="s">
        <v>30</v>
      </c>
      <c r="B1819" t="s">
        <v>38</v>
      </c>
      <c r="C1819" t="s">
        <v>52</v>
      </c>
      <c r="D1819" t="s">
        <v>31</v>
      </c>
      <c r="E1819">
        <v>22</v>
      </c>
      <c r="F1819" t="str">
        <f t="shared" si="28"/>
        <v>Average Per Ton1-in-10May Monthly System Peak Day50% Cycling22</v>
      </c>
      <c r="G1819">
        <v>0.48198010000000002</v>
      </c>
      <c r="H1819">
        <v>0.48198020000000003</v>
      </c>
      <c r="I1819">
        <v>71.8797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3452</v>
      </c>
      <c r="P1819" t="s">
        <v>59</v>
      </c>
      <c r="Q1819" t="s">
        <v>60</v>
      </c>
    </row>
    <row r="1820" spans="1:17" x14ac:dyDescent="0.25">
      <c r="A1820" t="s">
        <v>28</v>
      </c>
      <c r="B1820" t="s">
        <v>38</v>
      </c>
      <c r="C1820" t="s">
        <v>52</v>
      </c>
      <c r="D1820" t="s">
        <v>31</v>
      </c>
      <c r="E1820">
        <v>22</v>
      </c>
      <c r="F1820" t="str">
        <f t="shared" si="28"/>
        <v>Average Per Premise1-in-10May Monthly System Peak Day50% Cycling22</v>
      </c>
      <c r="G1820">
        <v>4.1540350000000004</v>
      </c>
      <c r="H1820">
        <v>4.1540350000000004</v>
      </c>
      <c r="I1820">
        <v>71.8797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3452</v>
      </c>
      <c r="P1820" t="s">
        <v>59</v>
      </c>
      <c r="Q1820" t="s">
        <v>60</v>
      </c>
    </row>
    <row r="1821" spans="1:17" x14ac:dyDescent="0.25">
      <c r="A1821" t="s">
        <v>29</v>
      </c>
      <c r="B1821" t="s">
        <v>38</v>
      </c>
      <c r="C1821" t="s">
        <v>52</v>
      </c>
      <c r="D1821" t="s">
        <v>31</v>
      </c>
      <c r="E1821">
        <v>22</v>
      </c>
      <c r="F1821" t="str">
        <f t="shared" si="28"/>
        <v>Average Per Device1-in-10May Monthly System Peak Day50% Cycling22</v>
      </c>
      <c r="G1821">
        <v>1.869343</v>
      </c>
      <c r="H1821">
        <v>1.869343</v>
      </c>
      <c r="I1821">
        <v>71.8797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3452</v>
      </c>
      <c r="P1821" t="s">
        <v>59</v>
      </c>
      <c r="Q1821" t="s">
        <v>60</v>
      </c>
    </row>
    <row r="1822" spans="1:17" x14ac:dyDescent="0.25">
      <c r="A1822" t="s">
        <v>43</v>
      </c>
      <c r="B1822" t="s">
        <v>38</v>
      </c>
      <c r="C1822" t="s">
        <v>52</v>
      </c>
      <c r="D1822" t="s">
        <v>31</v>
      </c>
      <c r="E1822">
        <v>22</v>
      </c>
      <c r="F1822" t="str">
        <f t="shared" si="28"/>
        <v>Aggregate1-in-10May Monthly System Peak Day50% Cycling22</v>
      </c>
      <c r="G1822">
        <v>14.339729999999999</v>
      </c>
      <c r="H1822">
        <v>14.339729999999999</v>
      </c>
      <c r="I1822">
        <v>71.8797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3452</v>
      </c>
      <c r="P1822" t="s">
        <v>59</v>
      </c>
      <c r="Q1822" t="s">
        <v>60</v>
      </c>
    </row>
    <row r="1823" spans="1:17" x14ac:dyDescent="0.25">
      <c r="A1823" t="s">
        <v>30</v>
      </c>
      <c r="B1823" t="s">
        <v>38</v>
      </c>
      <c r="C1823" t="s">
        <v>52</v>
      </c>
      <c r="D1823" t="s">
        <v>26</v>
      </c>
      <c r="E1823">
        <v>22</v>
      </c>
      <c r="F1823" t="str">
        <f t="shared" si="28"/>
        <v>Average Per Ton1-in-10May Monthly System Peak DayAll22</v>
      </c>
      <c r="G1823">
        <v>0.48034329999999997</v>
      </c>
      <c r="H1823">
        <v>0.48034329999999997</v>
      </c>
      <c r="I1823">
        <v>71.853399999999993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4789</v>
      </c>
      <c r="P1823" t="s">
        <v>59</v>
      </c>
      <c r="Q1823" t="s">
        <v>60</v>
      </c>
    </row>
    <row r="1824" spans="1:17" x14ac:dyDescent="0.25">
      <c r="A1824" t="s">
        <v>28</v>
      </c>
      <c r="B1824" t="s">
        <v>38</v>
      </c>
      <c r="C1824" t="s">
        <v>52</v>
      </c>
      <c r="D1824" t="s">
        <v>26</v>
      </c>
      <c r="E1824">
        <v>22</v>
      </c>
      <c r="F1824" t="str">
        <f t="shared" si="28"/>
        <v>Average Per Premise1-in-10May Monthly System Peak DayAll22</v>
      </c>
      <c r="G1824">
        <v>4.4069120000000002</v>
      </c>
      <c r="H1824">
        <v>4.4069120000000002</v>
      </c>
      <c r="I1824">
        <v>71.853399999999993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4789</v>
      </c>
      <c r="P1824" t="s">
        <v>59</v>
      </c>
      <c r="Q1824" t="s">
        <v>60</v>
      </c>
    </row>
    <row r="1825" spans="1:17" x14ac:dyDescent="0.25">
      <c r="A1825" t="s">
        <v>29</v>
      </c>
      <c r="B1825" t="s">
        <v>38</v>
      </c>
      <c r="C1825" t="s">
        <v>52</v>
      </c>
      <c r="D1825" t="s">
        <v>26</v>
      </c>
      <c r="E1825">
        <v>22</v>
      </c>
      <c r="F1825" t="str">
        <f t="shared" si="28"/>
        <v>Average Per Device1-in-10May Monthly System Peak DayAll22</v>
      </c>
      <c r="G1825">
        <v>1.864044</v>
      </c>
      <c r="H1825">
        <v>1.864044</v>
      </c>
      <c r="I1825">
        <v>71.853399999999993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4789</v>
      </c>
      <c r="P1825" t="s">
        <v>59</v>
      </c>
      <c r="Q1825" t="s">
        <v>60</v>
      </c>
    </row>
    <row r="1826" spans="1:17" x14ac:dyDescent="0.25">
      <c r="A1826" t="s">
        <v>43</v>
      </c>
      <c r="B1826" t="s">
        <v>38</v>
      </c>
      <c r="C1826" t="s">
        <v>52</v>
      </c>
      <c r="D1826" t="s">
        <v>26</v>
      </c>
      <c r="E1826">
        <v>22</v>
      </c>
      <c r="F1826" t="str">
        <f t="shared" si="28"/>
        <v>Aggregate1-in-10May Monthly System Peak DayAll22</v>
      </c>
      <c r="G1826">
        <v>21.104700000000001</v>
      </c>
      <c r="H1826">
        <v>21.104700000000001</v>
      </c>
      <c r="I1826">
        <v>71.853399999999993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4789</v>
      </c>
      <c r="P1826" t="s">
        <v>59</v>
      </c>
      <c r="Q1826" t="s">
        <v>60</v>
      </c>
    </row>
    <row r="1827" spans="1:17" x14ac:dyDescent="0.25">
      <c r="A1827" t="s">
        <v>30</v>
      </c>
      <c r="B1827" t="s">
        <v>38</v>
      </c>
      <c r="C1827" t="s">
        <v>53</v>
      </c>
      <c r="D1827" t="s">
        <v>48</v>
      </c>
      <c r="E1827">
        <v>22</v>
      </c>
      <c r="F1827" t="str">
        <f t="shared" si="28"/>
        <v>Average Per Ton1-in-10October Monthly System Peak Day30% Cycling22</v>
      </c>
      <c r="G1827">
        <v>0.50332909999999997</v>
      </c>
      <c r="H1827">
        <v>0.50332909999999997</v>
      </c>
      <c r="I1827">
        <v>71.186300000000003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1337</v>
      </c>
      <c r="P1827" t="s">
        <v>59</v>
      </c>
      <c r="Q1827" t="s">
        <v>60</v>
      </c>
    </row>
    <row r="1828" spans="1:17" x14ac:dyDescent="0.25">
      <c r="A1828" t="s">
        <v>28</v>
      </c>
      <c r="B1828" t="s">
        <v>38</v>
      </c>
      <c r="C1828" t="s">
        <v>53</v>
      </c>
      <c r="D1828" t="s">
        <v>48</v>
      </c>
      <c r="E1828">
        <v>22</v>
      </c>
      <c r="F1828" t="str">
        <f t="shared" si="28"/>
        <v>Average Per Premise1-in-10October Monthly System Peak Day30% Cycling22</v>
      </c>
      <c r="G1828">
        <v>5.3401069999999997</v>
      </c>
      <c r="H1828">
        <v>5.3401079999999999</v>
      </c>
      <c r="I1828">
        <v>71.186300000000003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1337</v>
      </c>
      <c r="P1828" t="s">
        <v>59</v>
      </c>
      <c r="Q1828" t="s">
        <v>60</v>
      </c>
    </row>
    <row r="1829" spans="1:17" x14ac:dyDescent="0.25">
      <c r="A1829" t="s">
        <v>29</v>
      </c>
      <c r="B1829" t="s">
        <v>38</v>
      </c>
      <c r="C1829" t="s">
        <v>53</v>
      </c>
      <c r="D1829" t="s">
        <v>48</v>
      </c>
      <c r="E1829">
        <v>22</v>
      </c>
      <c r="F1829" t="str">
        <f t="shared" si="28"/>
        <v>Average Per Device1-in-10October Monthly System Peak Day30% Cycling22</v>
      </c>
      <c r="G1829">
        <v>1.9555530000000001</v>
      </c>
      <c r="H1829">
        <v>1.9555530000000001</v>
      </c>
      <c r="I1829">
        <v>71.186300000000003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1337</v>
      </c>
      <c r="P1829" t="s">
        <v>59</v>
      </c>
      <c r="Q1829" t="s">
        <v>60</v>
      </c>
    </row>
    <row r="1830" spans="1:17" x14ac:dyDescent="0.25">
      <c r="A1830" t="s">
        <v>43</v>
      </c>
      <c r="B1830" t="s">
        <v>38</v>
      </c>
      <c r="C1830" t="s">
        <v>53</v>
      </c>
      <c r="D1830" t="s">
        <v>48</v>
      </c>
      <c r="E1830">
        <v>22</v>
      </c>
      <c r="F1830" t="str">
        <f t="shared" si="28"/>
        <v>Aggregate1-in-10October Monthly System Peak Day30% Cycling22</v>
      </c>
      <c r="G1830">
        <v>7.1397240000000002</v>
      </c>
      <c r="H1830">
        <v>7.1397240000000002</v>
      </c>
      <c r="I1830">
        <v>71.186300000000003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1337</v>
      </c>
      <c r="P1830" t="s">
        <v>59</v>
      </c>
      <c r="Q1830" t="s">
        <v>60</v>
      </c>
    </row>
    <row r="1831" spans="1:17" x14ac:dyDescent="0.25">
      <c r="A1831" t="s">
        <v>30</v>
      </c>
      <c r="B1831" t="s">
        <v>38</v>
      </c>
      <c r="C1831" t="s">
        <v>53</v>
      </c>
      <c r="D1831" t="s">
        <v>31</v>
      </c>
      <c r="E1831">
        <v>22</v>
      </c>
      <c r="F1831" t="str">
        <f t="shared" si="28"/>
        <v>Average Per Ton1-in-10October Monthly System Peak Day50% Cycling22</v>
      </c>
      <c r="G1831">
        <v>0.4941121</v>
      </c>
      <c r="H1831">
        <v>0.4941121</v>
      </c>
      <c r="I1831">
        <v>71.658500000000004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3452</v>
      </c>
      <c r="P1831" t="s">
        <v>59</v>
      </c>
      <c r="Q1831" t="s">
        <v>60</v>
      </c>
    </row>
    <row r="1832" spans="1:17" x14ac:dyDescent="0.25">
      <c r="A1832" t="s">
        <v>28</v>
      </c>
      <c r="B1832" t="s">
        <v>38</v>
      </c>
      <c r="C1832" t="s">
        <v>53</v>
      </c>
      <c r="D1832" t="s">
        <v>31</v>
      </c>
      <c r="E1832">
        <v>22</v>
      </c>
      <c r="F1832" t="str">
        <f t="shared" si="28"/>
        <v>Average Per Premise1-in-10October Monthly System Peak Day50% Cycling22</v>
      </c>
      <c r="G1832">
        <v>4.258597</v>
      </c>
      <c r="H1832">
        <v>4.258597</v>
      </c>
      <c r="I1832">
        <v>71.658500000000004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3452</v>
      </c>
      <c r="P1832" t="s">
        <v>59</v>
      </c>
      <c r="Q1832" t="s">
        <v>60</v>
      </c>
    </row>
    <row r="1833" spans="1:17" x14ac:dyDescent="0.25">
      <c r="A1833" t="s">
        <v>29</v>
      </c>
      <c r="B1833" t="s">
        <v>38</v>
      </c>
      <c r="C1833" t="s">
        <v>53</v>
      </c>
      <c r="D1833" t="s">
        <v>31</v>
      </c>
      <c r="E1833">
        <v>22</v>
      </c>
      <c r="F1833" t="str">
        <f t="shared" si="28"/>
        <v>Average Per Device1-in-10October Monthly System Peak Day50% Cycling22</v>
      </c>
      <c r="G1833">
        <v>1.916396</v>
      </c>
      <c r="H1833">
        <v>1.916396</v>
      </c>
      <c r="I1833">
        <v>71.658500000000004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3452</v>
      </c>
      <c r="P1833" t="s">
        <v>59</v>
      </c>
      <c r="Q1833" t="s">
        <v>60</v>
      </c>
    </row>
    <row r="1834" spans="1:17" x14ac:dyDescent="0.25">
      <c r="A1834" t="s">
        <v>43</v>
      </c>
      <c r="B1834" t="s">
        <v>38</v>
      </c>
      <c r="C1834" t="s">
        <v>53</v>
      </c>
      <c r="D1834" t="s">
        <v>31</v>
      </c>
      <c r="E1834">
        <v>22</v>
      </c>
      <c r="F1834" t="str">
        <f t="shared" si="28"/>
        <v>Aggregate1-in-10October Monthly System Peak Day50% Cycling22</v>
      </c>
      <c r="G1834">
        <v>14.70068</v>
      </c>
      <c r="H1834">
        <v>14.70068</v>
      </c>
      <c r="I1834">
        <v>71.658500000000004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3452</v>
      </c>
      <c r="P1834" t="s">
        <v>59</v>
      </c>
      <c r="Q1834" t="s">
        <v>60</v>
      </c>
    </row>
    <row r="1835" spans="1:17" x14ac:dyDescent="0.25">
      <c r="A1835" t="s">
        <v>30</v>
      </c>
      <c r="B1835" t="s">
        <v>38</v>
      </c>
      <c r="C1835" t="s">
        <v>53</v>
      </c>
      <c r="D1835" t="s">
        <v>26</v>
      </c>
      <c r="E1835">
        <v>22</v>
      </c>
      <c r="F1835" t="str">
        <f t="shared" si="28"/>
        <v>Average Per Ton1-in-10October Monthly System Peak DayAll22</v>
      </c>
      <c r="G1835">
        <v>0.4966855</v>
      </c>
      <c r="H1835">
        <v>0.4966855</v>
      </c>
      <c r="I1835">
        <v>71.526700000000005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4789</v>
      </c>
      <c r="P1835" t="s">
        <v>59</v>
      </c>
      <c r="Q1835" t="s">
        <v>60</v>
      </c>
    </row>
    <row r="1836" spans="1:17" x14ac:dyDescent="0.25">
      <c r="A1836" t="s">
        <v>28</v>
      </c>
      <c r="B1836" t="s">
        <v>38</v>
      </c>
      <c r="C1836" t="s">
        <v>53</v>
      </c>
      <c r="D1836" t="s">
        <v>26</v>
      </c>
      <c r="E1836">
        <v>22</v>
      </c>
      <c r="F1836" t="str">
        <f t="shared" si="28"/>
        <v>Average Per Premise1-in-10October Monthly System Peak DayAll22</v>
      </c>
      <c r="G1836">
        <v>4.5568429999999998</v>
      </c>
      <c r="H1836">
        <v>4.5568429999999998</v>
      </c>
      <c r="I1836">
        <v>71.526700000000005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4789</v>
      </c>
      <c r="P1836" t="s">
        <v>59</v>
      </c>
      <c r="Q1836" t="s">
        <v>60</v>
      </c>
    </row>
    <row r="1837" spans="1:17" x14ac:dyDescent="0.25">
      <c r="A1837" t="s">
        <v>29</v>
      </c>
      <c r="B1837" t="s">
        <v>38</v>
      </c>
      <c r="C1837" t="s">
        <v>53</v>
      </c>
      <c r="D1837" t="s">
        <v>26</v>
      </c>
      <c r="E1837">
        <v>22</v>
      </c>
      <c r="F1837" t="str">
        <f t="shared" si="28"/>
        <v>Average Per Device1-in-10October Monthly System Peak DayAll22</v>
      </c>
      <c r="G1837">
        <v>1.927462</v>
      </c>
      <c r="H1837">
        <v>1.927462</v>
      </c>
      <c r="I1837">
        <v>71.526700000000005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4789</v>
      </c>
      <c r="P1837" t="s">
        <v>59</v>
      </c>
      <c r="Q1837" t="s">
        <v>60</v>
      </c>
    </row>
    <row r="1838" spans="1:17" x14ac:dyDescent="0.25">
      <c r="A1838" t="s">
        <v>43</v>
      </c>
      <c r="B1838" t="s">
        <v>38</v>
      </c>
      <c r="C1838" t="s">
        <v>53</v>
      </c>
      <c r="D1838" t="s">
        <v>26</v>
      </c>
      <c r="E1838">
        <v>22</v>
      </c>
      <c r="F1838" t="str">
        <f t="shared" si="28"/>
        <v>Aggregate1-in-10October Monthly System Peak DayAll22</v>
      </c>
      <c r="G1838">
        <v>21.82272</v>
      </c>
      <c r="H1838">
        <v>21.82272</v>
      </c>
      <c r="I1838">
        <v>71.526700000000005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4789</v>
      </c>
      <c r="P1838" t="s">
        <v>59</v>
      </c>
      <c r="Q1838" t="s">
        <v>60</v>
      </c>
    </row>
    <row r="1839" spans="1:17" x14ac:dyDescent="0.25">
      <c r="A1839" t="s">
        <v>30</v>
      </c>
      <c r="B1839" t="s">
        <v>38</v>
      </c>
      <c r="C1839" t="s">
        <v>54</v>
      </c>
      <c r="D1839" t="s">
        <v>48</v>
      </c>
      <c r="E1839">
        <v>22</v>
      </c>
      <c r="F1839" t="str">
        <f t="shared" si="28"/>
        <v>Average Per Ton1-in-10September Monthly System Peak Day30% Cycling22</v>
      </c>
      <c r="G1839">
        <v>0.61460630000000005</v>
      </c>
      <c r="H1839">
        <v>0.6146064</v>
      </c>
      <c r="I1839">
        <v>79.5595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1337</v>
      </c>
      <c r="P1839" t="s">
        <v>59</v>
      </c>
      <c r="Q1839" t="s">
        <v>60</v>
      </c>
    </row>
    <row r="1840" spans="1:17" x14ac:dyDescent="0.25">
      <c r="A1840" t="s">
        <v>28</v>
      </c>
      <c r="B1840" t="s">
        <v>38</v>
      </c>
      <c r="C1840" t="s">
        <v>54</v>
      </c>
      <c r="D1840" t="s">
        <v>48</v>
      </c>
      <c r="E1840">
        <v>22</v>
      </c>
      <c r="F1840" t="str">
        <f t="shared" si="28"/>
        <v>Average Per Premise1-in-10September Monthly System Peak Day30% Cycling22</v>
      </c>
      <c r="G1840">
        <v>6.5207110000000004</v>
      </c>
      <c r="H1840">
        <v>6.5207119999999996</v>
      </c>
      <c r="I1840">
        <v>79.5595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1337</v>
      </c>
      <c r="P1840" t="s">
        <v>59</v>
      </c>
      <c r="Q1840" t="s">
        <v>60</v>
      </c>
    </row>
    <row r="1841" spans="1:17" x14ac:dyDescent="0.25">
      <c r="A1841" t="s">
        <v>29</v>
      </c>
      <c r="B1841" t="s">
        <v>38</v>
      </c>
      <c r="C1841" t="s">
        <v>54</v>
      </c>
      <c r="D1841" t="s">
        <v>48</v>
      </c>
      <c r="E1841">
        <v>22</v>
      </c>
      <c r="F1841" t="str">
        <f t="shared" si="28"/>
        <v>Average Per Device1-in-10September Monthly System Peak Day30% Cycling22</v>
      </c>
      <c r="G1841">
        <v>2.3878910000000002</v>
      </c>
      <c r="H1841">
        <v>2.3878910000000002</v>
      </c>
      <c r="I1841">
        <v>79.5595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1337</v>
      </c>
      <c r="P1841" t="s">
        <v>59</v>
      </c>
      <c r="Q1841" t="s">
        <v>60</v>
      </c>
    </row>
    <row r="1842" spans="1:17" x14ac:dyDescent="0.25">
      <c r="A1842" t="s">
        <v>43</v>
      </c>
      <c r="B1842" t="s">
        <v>38</v>
      </c>
      <c r="C1842" t="s">
        <v>54</v>
      </c>
      <c r="D1842" t="s">
        <v>48</v>
      </c>
      <c r="E1842">
        <v>22</v>
      </c>
      <c r="F1842" t="str">
        <f t="shared" si="28"/>
        <v>Aggregate1-in-10September Monthly System Peak Day30% Cycling22</v>
      </c>
      <c r="G1842">
        <v>8.7181909999999991</v>
      </c>
      <c r="H1842">
        <v>8.7181909999999991</v>
      </c>
      <c r="I1842">
        <v>79.5595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1337</v>
      </c>
      <c r="P1842" t="s">
        <v>59</v>
      </c>
      <c r="Q1842" t="s">
        <v>60</v>
      </c>
    </row>
    <row r="1843" spans="1:17" x14ac:dyDescent="0.25">
      <c r="A1843" t="s">
        <v>30</v>
      </c>
      <c r="B1843" t="s">
        <v>38</v>
      </c>
      <c r="C1843" t="s">
        <v>54</v>
      </c>
      <c r="D1843" t="s">
        <v>31</v>
      </c>
      <c r="E1843">
        <v>22</v>
      </c>
      <c r="F1843" t="str">
        <f t="shared" si="28"/>
        <v>Average Per Ton1-in-10September Monthly System Peak Day50% Cycling22</v>
      </c>
      <c r="G1843">
        <v>0.5365607</v>
      </c>
      <c r="H1843">
        <v>0.5365607</v>
      </c>
      <c r="I1843">
        <v>79.496899999999997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3452</v>
      </c>
      <c r="P1843" t="s">
        <v>59</v>
      </c>
      <c r="Q1843" t="s">
        <v>60</v>
      </c>
    </row>
    <row r="1844" spans="1:17" x14ac:dyDescent="0.25">
      <c r="A1844" t="s">
        <v>28</v>
      </c>
      <c r="B1844" t="s">
        <v>38</v>
      </c>
      <c r="C1844" t="s">
        <v>54</v>
      </c>
      <c r="D1844" t="s">
        <v>31</v>
      </c>
      <c r="E1844">
        <v>22</v>
      </c>
      <c r="F1844" t="str">
        <f t="shared" si="28"/>
        <v>Average Per Premise1-in-10September Monthly System Peak Day50% Cycling22</v>
      </c>
      <c r="G1844">
        <v>4.6244480000000001</v>
      </c>
      <c r="H1844">
        <v>4.6244480000000001</v>
      </c>
      <c r="I1844">
        <v>79.496899999999997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3452</v>
      </c>
      <c r="P1844" t="s">
        <v>59</v>
      </c>
      <c r="Q1844" t="s">
        <v>60</v>
      </c>
    </row>
    <row r="1845" spans="1:17" x14ac:dyDescent="0.25">
      <c r="A1845" t="s">
        <v>29</v>
      </c>
      <c r="B1845" t="s">
        <v>38</v>
      </c>
      <c r="C1845" t="s">
        <v>54</v>
      </c>
      <c r="D1845" t="s">
        <v>31</v>
      </c>
      <c r="E1845">
        <v>22</v>
      </c>
      <c r="F1845" t="str">
        <f t="shared" si="28"/>
        <v>Average Per Device1-in-10September Monthly System Peak Day50% Cycling22</v>
      </c>
      <c r="G1845">
        <v>2.081032</v>
      </c>
      <c r="H1845">
        <v>2.081032</v>
      </c>
      <c r="I1845">
        <v>79.496899999999997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3452</v>
      </c>
      <c r="P1845" t="s">
        <v>59</v>
      </c>
      <c r="Q1845" t="s">
        <v>60</v>
      </c>
    </row>
    <row r="1846" spans="1:17" x14ac:dyDescent="0.25">
      <c r="A1846" t="s">
        <v>43</v>
      </c>
      <c r="B1846" t="s">
        <v>38</v>
      </c>
      <c r="C1846" t="s">
        <v>54</v>
      </c>
      <c r="D1846" t="s">
        <v>31</v>
      </c>
      <c r="E1846">
        <v>22</v>
      </c>
      <c r="F1846" t="str">
        <f t="shared" si="28"/>
        <v>Aggregate1-in-10September Monthly System Peak Day50% Cycling22</v>
      </c>
      <c r="G1846">
        <v>15.96359</v>
      </c>
      <c r="H1846">
        <v>15.9636</v>
      </c>
      <c r="I1846">
        <v>79.496899999999997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3452</v>
      </c>
      <c r="P1846" t="s">
        <v>59</v>
      </c>
      <c r="Q1846" t="s">
        <v>60</v>
      </c>
    </row>
    <row r="1847" spans="1:17" x14ac:dyDescent="0.25">
      <c r="A1847" t="s">
        <v>30</v>
      </c>
      <c r="B1847" t="s">
        <v>38</v>
      </c>
      <c r="C1847" t="s">
        <v>54</v>
      </c>
      <c r="D1847" t="s">
        <v>26</v>
      </c>
      <c r="E1847">
        <v>22</v>
      </c>
      <c r="F1847" t="str">
        <f t="shared" si="28"/>
        <v>Average Per Ton1-in-10September Monthly System Peak DayAll22</v>
      </c>
      <c r="G1847">
        <v>0.55835109999999999</v>
      </c>
      <c r="H1847">
        <v>0.55835109999999999</v>
      </c>
      <c r="I1847">
        <v>79.514399999999995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4789</v>
      </c>
      <c r="P1847" t="s">
        <v>59</v>
      </c>
      <c r="Q1847" t="s">
        <v>60</v>
      </c>
    </row>
    <row r="1848" spans="1:17" x14ac:dyDescent="0.25">
      <c r="A1848" t="s">
        <v>28</v>
      </c>
      <c r="B1848" t="s">
        <v>38</v>
      </c>
      <c r="C1848" t="s">
        <v>54</v>
      </c>
      <c r="D1848" t="s">
        <v>26</v>
      </c>
      <c r="E1848">
        <v>22</v>
      </c>
      <c r="F1848" t="str">
        <f t="shared" si="28"/>
        <v>Average Per Premise1-in-10September Monthly System Peak DayAll22</v>
      </c>
      <c r="G1848">
        <v>5.1225940000000003</v>
      </c>
      <c r="H1848">
        <v>5.1225940000000003</v>
      </c>
      <c r="I1848">
        <v>79.514399999999995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4789</v>
      </c>
      <c r="P1848" t="s">
        <v>59</v>
      </c>
      <c r="Q1848" t="s">
        <v>60</v>
      </c>
    </row>
    <row r="1849" spans="1:17" x14ac:dyDescent="0.25">
      <c r="A1849" t="s">
        <v>29</v>
      </c>
      <c r="B1849" t="s">
        <v>38</v>
      </c>
      <c r="C1849" t="s">
        <v>54</v>
      </c>
      <c r="D1849" t="s">
        <v>26</v>
      </c>
      <c r="E1849">
        <v>22</v>
      </c>
      <c r="F1849" t="str">
        <f t="shared" si="28"/>
        <v>Average Per Device1-in-10September Monthly System Peak DayAll22</v>
      </c>
      <c r="G1849">
        <v>2.1667640000000001</v>
      </c>
      <c r="H1849">
        <v>2.1667640000000001</v>
      </c>
      <c r="I1849">
        <v>79.514399999999995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4789</v>
      </c>
      <c r="P1849" t="s">
        <v>59</v>
      </c>
      <c r="Q1849" t="s">
        <v>60</v>
      </c>
    </row>
    <row r="1850" spans="1:17" x14ac:dyDescent="0.25">
      <c r="A1850" t="s">
        <v>43</v>
      </c>
      <c r="B1850" t="s">
        <v>38</v>
      </c>
      <c r="C1850" t="s">
        <v>54</v>
      </c>
      <c r="D1850" t="s">
        <v>26</v>
      </c>
      <c r="E1850">
        <v>22</v>
      </c>
      <c r="F1850" t="str">
        <f t="shared" si="28"/>
        <v>Aggregate1-in-10September Monthly System Peak DayAll22</v>
      </c>
      <c r="G1850">
        <v>24.5321</v>
      </c>
      <c r="H1850">
        <v>24.5321</v>
      </c>
      <c r="I1850">
        <v>79.514399999999995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4789</v>
      </c>
      <c r="P1850" t="s">
        <v>59</v>
      </c>
      <c r="Q1850" t="s">
        <v>60</v>
      </c>
    </row>
    <row r="1851" spans="1:17" x14ac:dyDescent="0.25">
      <c r="A1851" t="s">
        <v>30</v>
      </c>
      <c r="B1851" t="s">
        <v>38</v>
      </c>
      <c r="C1851" t="s">
        <v>49</v>
      </c>
      <c r="D1851" t="s">
        <v>48</v>
      </c>
      <c r="E1851">
        <v>23</v>
      </c>
      <c r="F1851" t="str">
        <f t="shared" si="28"/>
        <v>Average Per Ton1-in-10August Monthly System Peak Day30% Cycling23</v>
      </c>
      <c r="G1851">
        <v>0.4575573</v>
      </c>
      <c r="H1851">
        <v>0.4575573</v>
      </c>
      <c r="I1851">
        <v>73.647099999999995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1337</v>
      </c>
      <c r="P1851" t="s">
        <v>59</v>
      </c>
      <c r="Q1851" t="s">
        <v>60</v>
      </c>
    </row>
    <row r="1852" spans="1:17" x14ac:dyDescent="0.25">
      <c r="A1852" t="s">
        <v>28</v>
      </c>
      <c r="B1852" t="s">
        <v>38</v>
      </c>
      <c r="C1852" t="s">
        <v>49</v>
      </c>
      <c r="D1852" t="s">
        <v>48</v>
      </c>
      <c r="E1852">
        <v>23</v>
      </c>
      <c r="F1852" t="str">
        <f t="shared" si="28"/>
        <v>Average Per Premise1-in-10August Monthly System Peak Day30% Cycling23</v>
      </c>
      <c r="G1852">
        <v>4.8544879999999999</v>
      </c>
      <c r="H1852">
        <v>4.8544879999999999</v>
      </c>
      <c r="I1852">
        <v>73.647099999999995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1337</v>
      </c>
      <c r="P1852" t="s">
        <v>59</v>
      </c>
      <c r="Q1852" t="s">
        <v>60</v>
      </c>
    </row>
    <row r="1853" spans="1:17" x14ac:dyDescent="0.25">
      <c r="A1853" t="s">
        <v>29</v>
      </c>
      <c r="B1853" t="s">
        <v>38</v>
      </c>
      <c r="C1853" t="s">
        <v>49</v>
      </c>
      <c r="D1853" t="s">
        <v>48</v>
      </c>
      <c r="E1853">
        <v>23</v>
      </c>
      <c r="F1853" t="str">
        <f t="shared" si="28"/>
        <v>Average Per Device1-in-10August Monthly System Peak Day30% Cycling23</v>
      </c>
      <c r="G1853">
        <v>1.777719</v>
      </c>
      <c r="H1853">
        <v>1.777719</v>
      </c>
      <c r="I1853">
        <v>73.647099999999995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1337</v>
      </c>
      <c r="P1853" t="s">
        <v>59</v>
      </c>
      <c r="Q1853" t="s">
        <v>60</v>
      </c>
    </row>
    <row r="1854" spans="1:17" x14ac:dyDescent="0.25">
      <c r="A1854" t="s">
        <v>43</v>
      </c>
      <c r="B1854" t="s">
        <v>38</v>
      </c>
      <c r="C1854" t="s">
        <v>49</v>
      </c>
      <c r="D1854" t="s">
        <v>48</v>
      </c>
      <c r="E1854">
        <v>23</v>
      </c>
      <c r="F1854" t="str">
        <f t="shared" si="28"/>
        <v>Aggregate1-in-10August Monthly System Peak Day30% Cycling23</v>
      </c>
      <c r="G1854">
        <v>6.4904510000000002</v>
      </c>
      <c r="H1854">
        <v>6.4904510000000002</v>
      </c>
      <c r="I1854">
        <v>73.647099999999995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1337</v>
      </c>
      <c r="P1854" t="s">
        <v>59</v>
      </c>
      <c r="Q1854" t="s">
        <v>60</v>
      </c>
    </row>
    <row r="1855" spans="1:17" x14ac:dyDescent="0.25">
      <c r="A1855" t="s">
        <v>30</v>
      </c>
      <c r="B1855" t="s">
        <v>38</v>
      </c>
      <c r="C1855" t="s">
        <v>49</v>
      </c>
      <c r="D1855" t="s">
        <v>31</v>
      </c>
      <c r="E1855">
        <v>23</v>
      </c>
      <c r="F1855" t="str">
        <f t="shared" si="28"/>
        <v>Average Per Ton1-in-10August Monthly System Peak Day50% Cycling23</v>
      </c>
      <c r="G1855">
        <v>0.44380259999999999</v>
      </c>
      <c r="H1855">
        <v>0.44380259999999999</v>
      </c>
      <c r="I1855">
        <v>73.613299999999995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3452</v>
      </c>
      <c r="P1855" t="s">
        <v>59</v>
      </c>
      <c r="Q1855" t="s">
        <v>60</v>
      </c>
    </row>
    <row r="1856" spans="1:17" x14ac:dyDescent="0.25">
      <c r="A1856" t="s">
        <v>28</v>
      </c>
      <c r="B1856" t="s">
        <v>38</v>
      </c>
      <c r="C1856" t="s">
        <v>49</v>
      </c>
      <c r="D1856" t="s">
        <v>31</v>
      </c>
      <c r="E1856">
        <v>23</v>
      </c>
      <c r="F1856" t="str">
        <f t="shared" si="28"/>
        <v>Average Per Premise1-in-10August Monthly System Peak Day50% Cycling23</v>
      </c>
      <c r="G1856">
        <v>3.8249949999999999</v>
      </c>
      <c r="H1856">
        <v>3.8249949999999999</v>
      </c>
      <c r="I1856">
        <v>73.613299999999995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3452</v>
      </c>
      <c r="P1856" t="s">
        <v>59</v>
      </c>
      <c r="Q1856" t="s">
        <v>60</v>
      </c>
    </row>
    <row r="1857" spans="1:17" x14ac:dyDescent="0.25">
      <c r="A1857" t="s">
        <v>29</v>
      </c>
      <c r="B1857" t="s">
        <v>38</v>
      </c>
      <c r="C1857" t="s">
        <v>49</v>
      </c>
      <c r="D1857" t="s">
        <v>31</v>
      </c>
      <c r="E1857">
        <v>23</v>
      </c>
      <c r="F1857" t="str">
        <f t="shared" si="28"/>
        <v>Average Per Device1-in-10August Monthly System Peak Day50% Cycling23</v>
      </c>
      <c r="G1857">
        <v>1.7212719999999999</v>
      </c>
      <c r="H1857">
        <v>1.7212719999999999</v>
      </c>
      <c r="I1857">
        <v>73.613299999999995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3452</v>
      </c>
      <c r="P1857" t="s">
        <v>59</v>
      </c>
      <c r="Q1857" t="s">
        <v>60</v>
      </c>
    </row>
    <row r="1858" spans="1:17" x14ac:dyDescent="0.25">
      <c r="A1858" t="s">
        <v>43</v>
      </c>
      <c r="B1858" t="s">
        <v>38</v>
      </c>
      <c r="C1858" t="s">
        <v>49</v>
      </c>
      <c r="D1858" t="s">
        <v>31</v>
      </c>
      <c r="E1858">
        <v>23</v>
      </c>
      <c r="F1858" t="str">
        <f t="shared" si="28"/>
        <v>Aggregate1-in-10August Monthly System Peak Day50% Cycling23</v>
      </c>
      <c r="G1858">
        <v>13.20388</v>
      </c>
      <c r="H1858">
        <v>13.20388</v>
      </c>
      <c r="I1858">
        <v>73.613299999999995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3452</v>
      </c>
      <c r="P1858" t="s">
        <v>59</v>
      </c>
      <c r="Q1858" t="s">
        <v>60</v>
      </c>
    </row>
    <row r="1859" spans="1:17" x14ac:dyDescent="0.25">
      <c r="A1859" t="s">
        <v>30</v>
      </c>
      <c r="B1859" t="s">
        <v>38</v>
      </c>
      <c r="C1859" t="s">
        <v>49</v>
      </c>
      <c r="D1859" t="s">
        <v>26</v>
      </c>
      <c r="E1859">
        <v>23</v>
      </c>
      <c r="F1859" t="str">
        <f t="shared" ref="F1859:F1922" si="29">CONCATENATE(A1859,B1859,C1859,D1859,E1859)</f>
        <v>Average Per Ton1-in-10August Monthly System Peak DayAll23</v>
      </c>
      <c r="G1859">
        <v>0.44764290000000001</v>
      </c>
      <c r="H1859">
        <v>0.44764290000000001</v>
      </c>
      <c r="I1859">
        <v>73.622799999999998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4789</v>
      </c>
      <c r="P1859" t="s">
        <v>59</v>
      </c>
      <c r="Q1859" t="s">
        <v>60</v>
      </c>
    </row>
    <row r="1860" spans="1:17" x14ac:dyDescent="0.25">
      <c r="A1860" t="s">
        <v>28</v>
      </c>
      <c r="B1860" t="s">
        <v>38</v>
      </c>
      <c r="C1860" t="s">
        <v>49</v>
      </c>
      <c r="D1860" t="s">
        <v>26</v>
      </c>
      <c r="E1860">
        <v>23</v>
      </c>
      <c r="F1860" t="str">
        <f t="shared" si="29"/>
        <v>Average Per Premise1-in-10August Monthly System Peak DayAll23</v>
      </c>
      <c r="G1860">
        <v>4.1069019999999998</v>
      </c>
      <c r="H1860">
        <v>4.1069019999999998</v>
      </c>
      <c r="I1860">
        <v>73.622799999999998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4789</v>
      </c>
      <c r="P1860" t="s">
        <v>59</v>
      </c>
      <c r="Q1860" t="s">
        <v>60</v>
      </c>
    </row>
    <row r="1861" spans="1:17" x14ac:dyDescent="0.25">
      <c r="A1861" t="s">
        <v>29</v>
      </c>
      <c r="B1861" t="s">
        <v>38</v>
      </c>
      <c r="C1861" t="s">
        <v>49</v>
      </c>
      <c r="D1861" t="s">
        <v>26</v>
      </c>
      <c r="E1861">
        <v>23</v>
      </c>
      <c r="F1861" t="str">
        <f t="shared" si="29"/>
        <v>Average Per Device1-in-10August Monthly System Peak DayAll23</v>
      </c>
      <c r="G1861">
        <v>1.7371449999999999</v>
      </c>
      <c r="H1861">
        <v>1.7371449999999999</v>
      </c>
      <c r="I1861">
        <v>73.622799999999998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4789</v>
      </c>
      <c r="P1861" t="s">
        <v>59</v>
      </c>
      <c r="Q1861" t="s">
        <v>60</v>
      </c>
    </row>
    <row r="1862" spans="1:17" x14ac:dyDescent="0.25">
      <c r="A1862" t="s">
        <v>43</v>
      </c>
      <c r="B1862" t="s">
        <v>38</v>
      </c>
      <c r="C1862" t="s">
        <v>49</v>
      </c>
      <c r="D1862" t="s">
        <v>26</v>
      </c>
      <c r="E1862">
        <v>23</v>
      </c>
      <c r="F1862" t="str">
        <f t="shared" si="29"/>
        <v>Aggregate1-in-10August Monthly System Peak DayAll23</v>
      </c>
      <c r="G1862">
        <v>19.667950000000001</v>
      </c>
      <c r="H1862">
        <v>19.667950000000001</v>
      </c>
      <c r="I1862">
        <v>73.622799999999998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4789</v>
      </c>
      <c r="P1862" t="s">
        <v>59</v>
      </c>
      <c r="Q1862" t="s">
        <v>60</v>
      </c>
    </row>
    <row r="1863" spans="1:17" x14ac:dyDescent="0.25">
      <c r="A1863" t="s">
        <v>30</v>
      </c>
      <c r="B1863" t="s">
        <v>38</v>
      </c>
      <c r="C1863" t="s">
        <v>37</v>
      </c>
      <c r="D1863" t="s">
        <v>48</v>
      </c>
      <c r="E1863">
        <v>23</v>
      </c>
      <c r="F1863" t="str">
        <f t="shared" si="29"/>
        <v>Average Per Ton1-in-10August Typical Event Day30% Cycling23</v>
      </c>
      <c r="G1863">
        <v>0.449907</v>
      </c>
      <c r="H1863">
        <v>0.449907</v>
      </c>
      <c r="I1863">
        <v>73.7517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1337</v>
      </c>
      <c r="P1863" t="s">
        <v>59</v>
      </c>
      <c r="Q1863" t="s">
        <v>60</v>
      </c>
    </row>
    <row r="1864" spans="1:17" x14ac:dyDescent="0.25">
      <c r="A1864" t="s">
        <v>28</v>
      </c>
      <c r="B1864" t="s">
        <v>38</v>
      </c>
      <c r="C1864" t="s">
        <v>37</v>
      </c>
      <c r="D1864" t="s">
        <v>48</v>
      </c>
      <c r="E1864">
        <v>23</v>
      </c>
      <c r="F1864" t="str">
        <f t="shared" si="29"/>
        <v>Average Per Premise1-in-10August Typical Event Day30% Cycling23</v>
      </c>
      <c r="G1864">
        <v>4.7733220000000003</v>
      </c>
      <c r="H1864">
        <v>4.7733220000000003</v>
      </c>
      <c r="I1864">
        <v>73.7517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1337</v>
      </c>
      <c r="P1864" t="s">
        <v>59</v>
      </c>
      <c r="Q1864" t="s">
        <v>60</v>
      </c>
    </row>
    <row r="1865" spans="1:17" x14ac:dyDescent="0.25">
      <c r="A1865" t="s">
        <v>29</v>
      </c>
      <c r="B1865" t="s">
        <v>38</v>
      </c>
      <c r="C1865" t="s">
        <v>37</v>
      </c>
      <c r="D1865" t="s">
        <v>48</v>
      </c>
      <c r="E1865">
        <v>23</v>
      </c>
      <c r="F1865" t="str">
        <f t="shared" si="29"/>
        <v>Average Per Device1-in-10August Typical Event Day30% Cycling23</v>
      </c>
      <c r="G1865">
        <v>1.747995</v>
      </c>
      <c r="H1865">
        <v>1.747995</v>
      </c>
      <c r="I1865">
        <v>73.7517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1337</v>
      </c>
      <c r="P1865" t="s">
        <v>59</v>
      </c>
      <c r="Q1865" t="s">
        <v>60</v>
      </c>
    </row>
    <row r="1866" spans="1:17" x14ac:dyDescent="0.25">
      <c r="A1866" t="s">
        <v>43</v>
      </c>
      <c r="B1866" t="s">
        <v>38</v>
      </c>
      <c r="C1866" t="s">
        <v>37</v>
      </c>
      <c r="D1866" t="s">
        <v>48</v>
      </c>
      <c r="E1866">
        <v>23</v>
      </c>
      <c r="F1866" t="str">
        <f t="shared" si="29"/>
        <v>Aggregate1-in-10August Typical Event Day30% Cycling23</v>
      </c>
      <c r="G1866">
        <v>6.3819319999999999</v>
      </c>
      <c r="H1866">
        <v>6.3819319999999999</v>
      </c>
      <c r="I1866">
        <v>73.7517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1337</v>
      </c>
      <c r="P1866" t="s">
        <v>59</v>
      </c>
      <c r="Q1866" t="s">
        <v>60</v>
      </c>
    </row>
    <row r="1867" spans="1:17" x14ac:dyDescent="0.25">
      <c r="A1867" t="s">
        <v>30</v>
      </c>
      <c r="B1867" t="s">
        <v>38</v>
      </c>
      <c r="C1867" t="s">
        <v>37</v>
      </c>
      <c r="D1867" t="s">
        <v>31</v>
      </c>
      <c r="E1867">
        <v>23</v>
      </c>
      <c r="F1867" t="str">
        <f t="shared" si="29"/>
        <v>Average Per Ton1-in-10August Typical Event Day50% Cycling23</v>
      </c>
      <c r="G1867">
        <v>0.44042209999999998</v>
      </c>
      <c r="H1867">
        <v>0.44042209999999998</v>
      </c>
      <c r="I1867">
        <v>73.793300000000002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3452</v>
      </c>
      <c r="P1867" t="s">
        <v>59</v>
      </c>
      <c r="Q1867" t="s">
        <v>60</v>
      </c>
    </row>
    <row r="1868" spans="1:17" x14ac:dyDescent="0.25">
      <c r="A1868" t="s">
        <v>28</v>
      </c>
      <c r="B1868" t="s">
        <v>38</v>
      </c>
      <c r="C1868" t="s">
        <v>37</v>
      </c>
      <c r="D1868" t="s">
        <v>31</v>
      </c>
      <c r="E1868">
        <v>23</v>
      </c>
      <c r="F1868" t="str">
        <f t="shared" si="29"/>
        <v>Average Per Premise1-in-10August Typical Event Day50% Cycling23</v>
      </c>
      <c r="G1868">
        <v>3.7958599999999998</v>
      </c>
      <c r="H1868">
        <v>3.7958599999999998</v>
      </c>
      <c r="I1868">
        <v>73.793300000000002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3452</v>
      </c>
      <c r="P1868" t="s">
        <v>59</v>
      </c>
      <c r="Q1868" t="s">
        <v>60</v>
      </c>
    </row>
    <row r="1869" spans="1:17" x14ac:dyDescent="0.25">
      <c r="A1869" t="s">
        <v>29</v>
      </c>
      <c r="B1869" t="s">
        <v>38</v>
      </c>
      <c r="C1869" t="s">
        <v>37</v>
      </c>
      <c r="D1869" t="s">
        <v>31</v>
      </c>
      <c r="E1869">
        <v>23</v>
      </c>
      <c r="F1869" t="str">
        <f t="shared" si="29"/>
        <v>Average Per Device1-in-10August Typical Event Day50% Cycling23</v>
      </c>
      <c r="G1869">
        <v>1.708162</v>
      </c>
      <c r="H1869">
        <v>1.708162</v>
      </c>
      <c r="I1869">
        <v>73.793300000000002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3452</v>
      </c>
      <c r="P1869" t="s">
        <v>59</v>
      </c>
      <c r="Q1869" t="s">
        <v>60</v>
      </c>
    </row>
    <row r="1870" spans="1:17" x14ac:dyDescent="0.25">
      <c r="A1870" t="s">
        <v>43</v>
      </c>
      <c r="B1870" t="s">
        <v>38</v>
      </c>
      <c r="C1870" t="s">
        <v>37</v>
      </c>
      <c r="D1870" t="s">
        <v>31</v>
      </c>
      <c r="E1870">
        <v>23</v>
      </c>
      <c r="F1870" t="str">
        <f t="shared" si="29"/>
        <v>Aggregate1-in-10August Typical Event Day50% Cycling23</v>
      </c>
      <c r="G1870">
        <v>13.10331</v>
      </c>
      <c r="H1870">
        <v>13.10331</v>
      </c>
      <c r="I1870">
        <v>73.793300000000002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3452</v>
      </c>
      <c r="P1870" t="s">
        <v>59</v>
      </c>
      <c r="Q1870" t="s">
        <v>60</v>
      </c>
    </row>
    <row r="1871" spans="1:17" x14ac:dyDescent="0.25">
      <c r="A1871" t="s">
        <v>30</v>
      </c>
      <c r="B1871" t="s">
        <v>38</v>
      </c>
      <c r="C1871" t="s">
        <v>37</v>
      </c>
      <c r="D1871" t="s">
        <v>26</v>
      </c>
      <c r="E1871">
        <v>23</v>
      </c>
      <c r="F1871" t="str">
        <f t="shared" si="29"/>
        <v>Average Per Ton1-in-10August Typical Event DayAll23</v>
      </c>
      <c r="G1871">
        <v>0.44307029999999997</v>
      </c>
      <c r="H1871">
        <v>0.44307029999999997</v>
      </c>
      <c r="I1871">
        <v>73.781700000000001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4789</v>
      </c>
      <c r="P1871" t="s">
        <v>59</v>
      </c>
      <c r="Q1871" t="s">
        <v>60</v>
      </c>
    </row>
    <row r="1872" spans="1:17" x14ac:dyDescent="0.25">
      <c r="A1872" t="s">
        <v>28</v>
      </c>
      <c r="B1872" t="s">
        <v>38</v>
      </c>
      <c r="C1872" t="s">
        <v>37</v>
      </c>
      <c r="D1872" t="s">
        <v>26</v>
      </c>
      <c r="E1872">
        <v>23</v>
      </c>
      <c r="F1872" t="str">
        <f t="shared" si="29"/>
        <v>Average Per Premise1-in-10August Typical Event DayAll23</v>
      </c>
      <c r="G1872">
        <v>4.0649509999999998</v>
      </c>
      <c r="H1872">
        <v>4.0649509999999998</v>
      </c>
      <c r="I1872">
        <v>73.781700000000001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4789</v>
      </c>
      <c r="P1872" t="s">
        <v>59</v>
      </c>
      <c r="Q1872" t="s">
        <v>60</v>
      </c>
    </row>
    <row r="1873" spans="1:17" x14ac:dyDescent="0.25">
      <c r="A1873" t="s">
        <v>29</v>
      </c>
      <c r="B1873" t="s">
        <v>38</v>
      </c>
      <c r="C1873" t="s">
        <v>37</v>
      </c>
      <c r="D1873" t="s">
        <v>26</v>
      </c>
      <c r="E1873">
        <v>23</v>
      </c>
      <c r="F1873" t="str">
        <f t="shared" si="29"/>
        <v>Average Per Device1-in-10August Typical Event DayAll23</v>
      </c>
      <c r="G1873">
        <v>1.7194</v>
      </c>
      <c r="H1873">
        <v>1.7194</v>
      </c>
      <c r="I1873">
        <v>73.781700000000001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4789</v>
      </c>
      <c r="P1873" t="s">
        <v>59</v>
      </c>
      <c r="Q1873" t="s">
        <v>60</v>
      </c>
    </row>
    <row r="1874" spans="1:17" x14ac:dyDescent="0.25">
      <c r="A1874" t="s">
        <v>43</v>
      </c>
      <c r="B1874" t="s">
        <v>38</v>
      </c>
      <c r="C1874" t="s">
        <v>37</v>
      </c>
      <c r="D1874" t="s">
        <v>26</v>
      </c>
      <c r="E1874">
        <v>23</v>
      </c>
      <c r="F1874" t="str">
        <f t="shared" si="29"/>
        <v>Aggregate1-in-10August Typical Event DayAll23</v>
      </c>
      <c r="G1874">
        <v>19.46705</v>
      </c>
      <c r="H1874">
        <v>19.46705</v>
      </c>
      <c r="I1874">
        <v>73.781700000000001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4789</v>
      </c>
      <c r="P1874" t="s">
        <v>59</v>
      </c>
      <c r="Q1874" t="s">
        <v>60</v>
      </c>
    </row>
    <row r="1875" spans="1:17" x14ac:dyDescent="0.25">
      <c r="A1875" t="s">
        <v>30</v>
      </c>
      <c r="B1875" t="s">
        <v>38</v>
      </c>
      <c r="C1875" t="s">
        <v>50</v>
      </c>
      <c r="D1875" t="s">
        <v>48</v>
      </c>
      <c r="E1875">
        <v>23</v>
      </c>
      <c r="F1875" t="str">
        <f t="shared" si="29"/>
        <v>Average Per Ton1-in-10July Monthly System Peak Day30% Cycling23</v>
      </c>
      <c r="G1875">
        <v>0.41447010000000001</v>
      </c>
      <c r="H1875">
        <v>0.41447010000000001</v>
      </c>
      <c r="I1875">
        <v>72.266199999999998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1337</v>
      </c>
      <c r="P1875" t="s">
        <v>59</v>
      </c>
      <c r="Q1875" t="s">
        <v>60</v>
      </c>
    </row>
    <row r="1876" spans="1:17" x14ac:dyDescent="0.25">
      <c r="A1876" t="s">
        <v>28</v>
      </c>
      <c r="B1876" t="s">
        <v>38</v>
      </c>
      <c r="C1876" t="s">
        <v>50</v>
      </c>
      <c r="D1876" t="s">
        <v>48</v>
      </c>
      <c r="E1876">
        <v>23</v>
      </c>
      <c r="F1876" t="str">
        <f t="shared" si="29"/>
        <v>Average Per Premise1-in-10July Monthly System Peak Day30% Cycling23</v>
      </c>
      <c r="G1876">
        <v>4.3973519999999997</v>
      </c>
      <c r="H1876">
        <v>4.3973519999999997</v>
      </c>
      <c r="I1876">
        <v>72.266199999999998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1337</v>
      </c>
      <c r="P1876" t="s">
        <v>59</v>
      </c>
      <c r="Q1876" t="s">
        <v>60</v>
      </c>
    </row>
    <row r="1877" spans="1:17" x14ac:dyDescent="0.25">
      <c r="A1877" t="s">
        <v>29</v>
      </c>
      <c r="B1877" t="s">
        <v>38</v>
      </c>
      <c r="C1877" t="s">
        <v>50</v>
      </c>
      <c r="D1877" t="s">
        <v>48</v>
      </c>
      <c r="E1877">
        <v>23</v>
      </c>
      <c r="F1877" t="str">
        <f t="shared" si="29"/>
        <v>Average Per Device1-in-10July Monthly System Peak Day30% Cycling23</v>
      </c>
      <c r="G1877">
        <v>1.6103149999999999</v>
      </c>
      <c r="H1877">
        <v>1.6103149999999999</v>
      </c>
      <c r="I1877">
        <v>72.266199999999998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1337</v>
      </c>
      <c r="P1877" t="s">
        <v>59</v>
      </c>
      <c r="Q1877" t="s">
        <v>60</v>
      </c>
    </row>
    <row r="1878" spans="1:17" x14ac:dyDescent="0.25">
      <c r="A1878" t="s">
        <v>43</v>
      </c>
      <c r="B1878" t="s">
        <v>38</v>
      </c>
      <c r="C1878" t="s">
        <v>50</v>
      </c>
      <c r="D1878" t="s">
        <v>48</v>
      </c>
      <c r="E1878">
        <v>23</v>
      </c>
      <c r="F1878" t="str">
        <f t="shared" si="29"/>
        <v>Aggregate1-in-10July Monthly System Peak Day30% Cycling23</v>
      </c>
      <c r="G1878">
        <v>5.8792590000000002</v>
      </c>
      <c r="H1878">
        <v>5.8792590000000002</v>
      </c>
      <c r="I1878">
        <v>72.266199999999998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1337</v>
      </c>
      <c r="P1878" t="s">
        <v>59</v>
      </c>
      <c r="Q1878" t="s">
        <v>60</v>
      </c>
    </row>
    <row r="1879" spans="1:17" x14ac:dyDescent="0.25">
      <c r="A1879" t="s">
        <v>30</v>
      </c>
      <c r="B1879" t="s">
        <v>38</v>
      </c>
      <c r="C1879" t="s">
        <v>50</v>
      </c>
      <c r="D1879" t="s">
        <v>31</v>
      </c>
      <c r="E1879">
        <v>23</v>
      </c>
      <c r="F1879" t="str">
        <f t="shared" si="29"/>
        <v>Average Per Ton1-in-10July Monthly System Peak Day50% Cycling23</v>
      </c>
      <c r="G1879">
        <v>0.42613889999999999</v>
      </c>
      <c r="H1879">
        <v>0.42613889999999999</v>
      </c>
      <c r="I1879">
        <v>72.435900000000004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3452</v>
      </c>
      <c r="P1879" t="s">
        <v>59</v>
      </c>
      <c r="Q1879" t="s">
        <v>60</v>
      </c>
    </row>
    <row r="1880" spans="1:17" x14ac:dyDescent="0.25">
      <c r="A1880" t="s">
        <v>28</v>
      </c>
      <c r="B1880" t="s">
        <v>38</v>
      </c>
      <c r="C1880" t="s">
        <v>50</v>
      </c>
      <c r="D1880" t="s">
        <v>31</v>
      </c>
      <c r="E1880">
        <v>23</v>
      </c>
      <c r="F1880" t="str">
        <f t="shared" si="29"/>
        <v>Average Per Premise1-in-10July Monthly System Peak Day50% Cycling23</v>
      </c>
      <c r="G1880">
        <v>3.6727569999999998</v>
      </c>
      <c r="H1880">
        <v>3.6727569999999998</v>
      </c>
      <c r="I1880">
        <v>72.435900000000004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3452</v>
      </c>
      <c r="P1880" t="s">
        <v>59</v>
      </c>
      <c r="Q1880" t="s">
        <v>60</v>
      </c>
    </row>
    <row r="1881" spans="1:17" x14ac:dyDescent="0.25">
      <c r="A1881" t="s">
        <v>29</v>
      </c>
      <c r="B1881" t="s">
        <v>38</v>
      </c>
      <c r="C1881" t="s">
        <v>50</v>
      </c>
      <c r="D1881" t="s">
        <v>31</v>
      </c>
      <c r="E1881">
        <v>23</v>
      </c>
      <c r="F1881" t="str">
        <f t="shared" si="29"/>
        <v>Average Per Device1-in-10July Monthly System Peak Day50% Cycling23</v>
      </c>
      <c r="G1881">
        <v>1.6527639999999999</v>
      </c>
      <c r="H1881">
        <v>1.6527639999999999</v>
      </c>
      <c r="I1881">
        <v>72.435900000000004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3452</v>
      </c>
      <c r="P1881" t="s">
        <v>59</v>
      </c>
      <c r="Q1881" t="s">
        <v>60</v>
      </c>
    </row>
    <row r="1882" spans="1:17" x14ac:dyDescent="0.25">
      <c r="A1882" t="s">
        <v>43</v>
      </c>
      <c r="B1882" t="s">
        <v>38</v>
      </c>
      <c r="C1882" t="s">
        <v>50</v>
      </c>
      <c r="D1882" t="s">
        <v>31</v>
      </c>
      <c r="E1882">
        <v>23</v>
      </c>
      <c r="F1882" t="str">
        <f t="shared" si="29"/>
        <v>Aggregate1-in-10July Monthly System Peak Day50% Cycling23</v>
      </c>
      <c r="G1882">
        <v>12.67836</v>
      </c>
      <c r="H1882">
        <v>12.67836</v>
      </c>
      <c r="I1882">
        <v>72.435900000000004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3452</v>
      </c>
      <c r="P1882" t="s">
        <v>59</v>
      </c>
      <c r="Q1882" t="s">
        <v>60</v>
      </c>
    </row>
    <row r="1883" spans="1:17" x14ac:dyDescent="0.25">
      <c r="A1883" t="s">
        <v>30</v>
      </c>
      <c r="B1883" t="s">
        <v>38</v>
      </c>
      <c r="C1883" t="s">
        <v>50</v>
      </c>
      <c r="D1883" t="s">
        <v>26</v>
      </c>
      <c r="E1883">
        <v>23</v>
      </c>
      <c r="F1883" t="str">
        <f t="shared" si="29"/>
        <v>Average Per Ton1-in-10July Monthly System Peak DayAll23</v>
      </c>
      <c r="G1883">
        <v>0.42288100000000001</v>
      </c>
      <c r="H1883">
        <v>0.42288100000000001</v>
      </c>
      <c r="I1883">
        <v>72.388599999999997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4789</v>
      </c>
      <c r="P1883" t="s">
        <v>59</v>
      </c>
      <c r="Q1883" t="s">
        <v>60</v>
      </c>
    </row>
    <row r="1884" spans="1:17" x14ac:dyDescent="0.25">
      <c r="A1884" t="s">
        <v>28</v>
      </c>
      <c r="B1884" t="s">
        <v>38</v>
      </c>
      <c r="C1884" t="s">
        <v>50</v>
      </c>
      <c r="D1884" t="s">
        <v>26</v>
      </c>
      <c r="E1884">
        <v>23</v>
      </c>
      <c r="F1884" t="str">
        <f t="shared" si="29"/>
        <v>Average Per Premise1-in-10July Monthly System Peak DayAll23</v>
      </c>
      <c r="G1884">
        <v>3.8797229999999998</v>
      </c>
      <c r="H1884">
        <v>3.8797229999999998</v>
      </c>
      <c r="I1884">
        <v>72.388599999999997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4789</v>
      </c>
      <c r="P1884" t="s">
        <v>59</v>
      </c>
      <c r="Q1884" t="s">
        <v>60</v>
      </c>
    </row>
    <row r="1885" spans="1:17" x14ac:dyDescent="0.25">
      <c r="A1885" t="s">
        <v>29</v>
      </c>
      <c r="B1885" t="s">
        <v>38</v>
      </c>
      <c r="C1885" t="s">
        <v>50</v>
      </c>
      <c r="D1885" t="s">
        <v>26</v>
      </c>
      <c r="E1885">
        <v>23</v>
      </c>
      <c r="F1885" t="str">
        <f t="shared" si="29"/>
        <v>Average Per Device1-in-10July Monthly System Peak DayAll23</v>
      </c>
      <c r="G1885">
        <v>1.641052</v>
      </c>
      <c r="H1885">
        <v>1.641052</v>
      </c>
      <c r="I1885">
        <v>72.388599999999997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4789</v>
      </c>
      <c r="P1885" t="s">
        <v>59</v>
      </c>
      <c r="Q1885" t="s">
        <v>60</v>
      </c>
    </row>
    <row r="1886" spans="1:17" x14ac:dyDescent="0.25">
      <c r="A1886" t="s">
        <v>43</v>
      </c>
      <c r="B1886" t="s">
        <v>38</v>
      </c>
      <c r="C1886" t="s">
        <v>50</v>
      </c>
      <c r="D1886" t="s">
        <v>26</v>
      </c>
      <c r="E1886">
        <v>23</v>
      </c>
      <c r="F1886" t="str">
        <f t="shared" si="29"/>
        <v>Aggregate1-in-10July Monthly System Peak DayAll23</v>
      </c>
      <c r="G1886">
        <v>18.579999999999998</v>
      </c>
      <c r="H1886">
        <v>18.579989999999999</v>
      </c>
      <c r="I1886">
        <v>72.388599999999997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4789</v>
      </c>
      <c r="P1886" t="s">
        <v>59</v>
      </c>
      <c r="Q1886" t="s">
        <v>60</v>
      </c>
    </row>
    <row r="1887" spans="1:17" x14ac:dyDescent="0.25">
      <c r="A1887" t="s">
        <v>30</v>
      </c>
      <c r="B1887" t="s">
        <v>38</v>
      </c>
      <c r="C1887" t="s">
        <v>51</v>
      </c>
      <c r="D1887" t="s">
        <v>48</v>
      </c>
      <c r="E1887">
        <v>23</v>
      </c>
      <c r="F1887" t="str">
        <f t="shared" si="29"/>
        <v>Average Per Ton1-in-10June Monthly System Peak Day30% Cycling23</v>
      </c>
      <c r="G1887">
        <v>0.4047558</v>
      </c>
      <c r="H1887">
        <v>0.4047558</v>
      </c>
      <c r="I1887">
        <v>70.724299999999999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1337</v>
      </c>
      <c r="P1887" t="s">
        <v>59</v>
      </c>
      <c r="Q1887" t="s">
        <v>60</v>
      </c>
    </row>
    <row r="1888" spans="1:17" x14ac:dyDescent="0.25">
      <c r="A1888" t="s">
        <v>28</v>
      </c>
      <c r="B1888" t="s">
        <v>38</v>
      </c>
      <c r="C1888" t="s">
        <v>51</v>
      </c>
      <c r="D1888" t="s">
        <v>48</v>
      </c>
      <c r="E1888">
        <v>23</v>
      </c>
      <c r="F1888" t="str">
        <f t="shared" si="29"/>
        <v>Average Per Premise1-in-10June Monthly System Peak Day30% Cycling23</v>
      </c>
      <c r="G1888">
        <v>4.2942869999999997</v>
      </c>
      <c r="H1888">
        <v>4.2942869999999997</v>
      </c>
      <c r="I1888">
        <v>70.724299999999999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1337</v>
      </c>
      <c r="P1888" t="s">
        <v>59</v>
      </c>
      <c r="Q1888" t="s">
        <v>60</v>
      </c>
    </row>
    <row r="1889" spans="1:17" x14ac:dyDescent="0.25">
      <c r="A1889" t="s">
        <v>29</v>
      </c>
      <c r="B1889" t="s">
        <v>38</v>
      </c>
      <c r="C1889" t="s">
        <v>51</v>
      </c>
      <c r="D1889" t="s">
        <v>48</v>
      </c>
      <c r="E1889">
        <v>23</v>
      </c>
      <c r="F1889" t="str">
        <f t="shared" si="29"/>
        <v>Average Per Device1-in-10June Monthly System Peak Day30% Cycling23</v>
      </c>
      <c r="G1889">
        <v>1.5725720000000001</v>
      </c>
      <c r="H1889">
        <v>1.5725720000000001</v>
      </c>
      <c r="I1889">
        <v>70.724299999999999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1337</v>
      </c>
      <c r="P1889" t="s">
        <v>59</v>
      </c>
      <c r="Q1889" t="s">
        <v>60</v>
      </c>
    </row>
    <row r="1890" spans="1:17" x14ac:dyDescent="0.25">
      <c r="A1890" t="s">
        <v>43</v>
      </c>
      <c r="B1890" t="s">
        <v>38</v>
      </c>
      <c r="C1890" t="s">
        <v>51</v>
      </c>
      <c r="D1890" t="s">
        <v>48</v>
      </c>
      <c r="E1890">
        <v>23</v>
      </c>
      <c r="F1890" t="str">
        <f t="shared" si="29"/>
        <v>Aggregate1-in-10June Monthly System Peak Day30% Cycling23</v>
      </c>
      <c r="G1890">
        <v>5.7414620000000003</v>
      </c>
      <c r="H1890">
        <v>5.7414620000000003</v>
      </c>
      <c r="I1890">
        <v>70.724299999999999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1337</v>
      </c>
      <c r="P1890" t="s">
        <v>59</v>
      </c>
      <c r="Q1890" t="s">
        <v>60</v>
      </c>
    </row>
    <row r="1891" spans="1:17" x14ac:dyDescent="0.25">
      <c r="A1891" t="s">
        <v>30</v>
      </c>
      <c r="B1891" t="s">
        <v>38</v>
      </c>
      <c r="C1891" t="s">
        <v>51</v>
      </c>
      <c r="D1891" t="s">
        <v>31</v>
      </c>
      <c r="E1891">
        <v>23</v>
      </c>
      <c r="F1891" t="str">
        <f t="shared" si="29"/>
        <v>Average Per Ton1-in-10June Monthly System Peak Day50% Cycling23</v>
      </c>
      <c r="G1891">
        <v>0.42217070000000001</v>
      </c>
      <c r="H1891">
        <v>0.42217070000000001</v>
      </c>
      <c r="I1891">
        <v>70.880300000000005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3452</v>
      </c>
      <c r="P1891" t="s">
        <v>59</v>
      </c>
      <c r="Q1891" t="s">
        <v>60</v>
      </c>
    </row>
    <row r="1892" spans="1:17" x14ac:dyDescent="0.25">
      <c r="A1892" t="s">
        <v>28</v>
      </c>
      <c r="B1892" t="s">
        <v>38</v>
      </c>
      <c r="C1892" t="s">
        <v>51</v>
      </c>
      <c r="D1892" t="s">
        <v>31</v>
      </c>
      <c r="E1892">
        <v>23</v>
      </c>
      <c r="F1892" t="str">
        <f t="shared" si="29"/>
        <v>Average Per Premise1-in-10June Monthly System Peak Day50% Cycling23</v>
      </c>
      <c r="G1892">
        <v>3.638557</v>
      </c>
      <c r="H1892">
        <v>3.638557</v>
      </c>
      <c r="I1892">
        <v>70.880300000000005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3452</v>
      </c>
      <c r="P1892" t="s">
        <v>59</v>
      </c>
      <c r="Q1892" t="s">
        <v>60</v>
      </c>
    </row>
    <row r="1893" spans="1:17" x14ac:dyDescent="0.25">
      <c r="A1893" t="s">
        <v>29</v>
      </c>
      <c r="B1893" t="s">
        <v>38</v>
      </c>
      <c r="C1893" t="s">
        <v>51</v>
      </c>
      <c r="D1893" t="s">
        <v>31</v>
      </c>
      <c r="E1893">
        <v>23</v>
      </c>
      <c r="F1893" t="str">
        <f t="shared" si="29"/>
        <v>Average Per Device1-in-10June Monthly System Peak Day50% Cycling23</v>
      </c>
      <c r="G1893">
        <v>1.6373740000000001</v>
      </c>
      <c r="H1893">
        <v>1.6373740000000001</v>
      </c>
      <c r="I1893">
        <v>70.880300000000005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3452</v>
      </c>
      <c r="P1893" t="s">
        <v>59</v>
      </c>
      <c r="Q1893" t="s">
        <v>60</v>
      </c>
    </row>
    <row r="1894" spans="1:17" x14ac:dyDescent="0.25">
      <c r="A1894" t="s">
        <v>43</v>
      </c>
      <c r="B1894" t="s">
        <v>38</v>
      </c>
      <c r="C1894" t="s">
        <v>51</v>
      </c>
      <c r="D1894" t="s">
        <v>31</v>
      </c>
      <c r="E1894">
        <v>23</v>
      </c>
      <c r="F1894" t="str">
        <f t="shared" si="29"/>
        <v>Aggregate1-in-10June Monthly System Peak Day50% Cycling23</v>
      </c>
      <c r="G1894">
        <v>12.5603</v>
      </c>
      <c r="H1894">
        <v>12.5603</v>
      </c>
      <c r="I1894">
        <v>70.880300000000005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3452</v>
      </c>
      <c r="P1894" t="s">
        <v>59</v>
      </c>
      <c r="Q1894" t="s">
        <v>60</v>
      </c>
    </row>
    <row r="1895" spans="1:17" x14ac:dyDescent="0.25">
      <c r="A1895" t="s">
        <v>30</v>
      </c>
      <c r="B1895" t="s">
        <v>38</v>
      </c>
      <c r="C1895" t="s">
        <v>51</v>
      </c>
      <c r="D1895" t="s">
        <v>26</v>
      </c>
      <c r="E1895">
        <v>23</v>
      </c>
      <c r="F1895" t="str">
        <f t="shared" si="29"/>
        <v>Average Per Ton1-in-10June Monthly System Peak DayAll23</v>
      </c>
      <c r="G1895">
        <v>0.41730850000000003</v>
      </c>
      <c r="H1895">
        <v>0.41730850000000003</v>
      </c>
      <c r="I1895">
        <v>70.836699999999993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4789</v>
      </c>
      <c r="P1895" t="s">
        <v>59</v>
      </c>
      <c r="Q1895" t="s">
        <v>60</v>
      </c>
    </row>
    <row r="1896" spans="1:17" x14ac:dyDescent="0.25">
      <c r="A1896" t="s">
        <v>28</v>
      </c>
      <c r="B1896" t="s">
        <v>38</v>
      </c>
      <c r="C1896" t="s">
        <v>51</v>
      </c>
      <c r="D1896" t="s">
        <v>26</v>
      </c>
      <c r="E1896">
        <v>23</v>
      </c>
      <c r="F1896" t="str">
        <f t="shared" si="29"/>
        <v>Average Per Premise1-in-10June Monthly System Peak DayAll23</v>
      </c>
      <c r="G1896">
        <v>3.8285990000000001</v>
      </c>
      <c r="H1896">
        <v>3.8285990000000001</v>
      </c>
      <c r="I1896">
        <v>70.836699999999993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4789</v>
      </c>
      <c r="P1896" t="s">
        <v>59</v>
      </c>
      <c r="Q1896" t="s">
        <v>60</v>
      </c>
    </row>
    <row r="1897" spans="1:17" x14ac:dyDescent="0.25">
      <c r="A1897" t="s">
        <v>29</v>
      </c>
      <c r="B1897" t="s">
        <v>38</v>
      </c>
      <c r="C1897" t="s">
        <v>51</v>
      </c>
      <c r="D1897" t="s">
        <v>26</v>
      </c>
      <c r="E1897">
        <v>23</v>
      </c>
      <c r="F1897" t="str">
        <f t="shared" si="29"/>
        <v>Average Per Device1-in-10June Monthly System Peak DayAll23</v>
      </c>
      <c r="G1897">
        <v>1.6194280000000001</v>
      </c>
      <c r="H1897">
        <v>1.6194269999999999</v>
      </c>
      <c r="I1897">
        <v>70.836699999999993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4789</v>
      </c>
      <c r="P1897" t="s">
        <v>59</v>
      </c>
      <c r="Q1897" t="s">
        <v>60</v>
      </c>
    </row>
    <row r="1898" spans="1:17" x14ac:dyDescent="0.25">
      <c r="A1898" t="s">
        <v>43</v>
      </c>
      <c r="B1898" t="s">
        <v>38</v>
      </c>
      <c r="C1898" t="s">
        <v>51</v>
      </c>
      <c r="D1898" t="s">
        <v>26</v>
      </c>
      <c r="E1898">
        <v>23</v>
      </c>
      <c r="F1898" t="str">
        <f t="shared" si="29"/>
        <v>Aggregate1-in-10June Monthly System Peak DayAll23</v>
      </c>
      <c r="G1898">
        <v>18.335159999999998</v>
      </c>
      <c r="H1898">
        <v>18.335159999999998</v>
      </c>
      <c r="I1898">
        <v>70.836699999999993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4789</v>
      </c>
      <c r="P1898" t="s">
        <v>59</v>
      </c>
      <c r="Q1898" t="s">
        <v>60</v>
      </c>
    </row>
    <row r="1899" spans="1:17" x14ac:dyDescent="0.25">
      <c r="A1899" t="s">
        <v>30</v>
      </c>
      <c r="B1899" t="s">
        <v>38</v>
      </c>
      <c r="C1899" t="s">
        <v>52</v>
      </c>
      <c r="D1899" t="s">
        <v>48</v>
      </c>
      <c r="E1899">
        <v>23</v>
      </c>
      <c r="F1899" t="str">
        <f t="shared" si="29"/>
        <v>Average Per Ton1-in-10May Monthly System Peak Day30% Cycling23</v>
      </c>
      <c r="G1899">
        <v>0.40503270000000002</v>
      </c>
      <c r="H1899">
        <v>0.40503270000000002</v>
      </c>
      <c r="I1899">
        <v>71.095200000000006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1337</v>
      </c>
      <c r="P1899" t="s">
        <v>59</v>
      </c>
      <c r="Q1899" t="s">
        <v>60</v>
      </c>
    </row>
    <row r="1900" spans="1:17" x14ac:dyDescent="0.25">
      <c r="A1900" t="s">
        <v>28</v>
      </c>
      <c r="B1900" t="s">
        <v>38</v>
      </c>
      <c r="C1900" t="s">
        <v>52</v>
      </c>
      <c r="D1900" t="s">
        <v>48</v>
      </c>
      <c r="E1900">
        <v>23</v>
      </c>
      <c r="F1900" t="str">
        <f t="shared" si="29"/>
        <v>Average Per Premise1-in-10May Monthly System Peak Day30% Cycling23</v>
      </c>
      <c r="G1900">
        <v>4.2972239999999999</v>
      </c>
      <c r="H1900">
        <v>4.2972239999999999</v>
      </c>
      <c r="I1900">
        <v>71.095200000000006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1337</v>
      </c>
      <c r="P1900" t="s">
        <v>59</v>
      </c>
      <c r="Q1900" t="s">
        <v>60</v>
      </c>
    </row>
    <row r="1901" spans="1:17" x14ac:dyDescent="0.25">
      <c r="A1901" t="s">
        <v>29</v>
      </c>
      <c r="B1901" t="s">
        <v>38</v>
      </c>
      <c r="C1901" t="s">
        <v>52</v>
      </c>
      <c r="D1901" t="s">
        <v>48</v>
      </c>
      <c r="E1901">
        <v>23</v>
      </c>
      <c r="F1901" t="str">
        <f t="shared" si="29"/>
        <v>Average Per Device1-in-10May Monthly System Peak Day30% Cycling23</v>
      </c>
      <c r="G1901">
        <v>1.5736479999999999</v>
      </c>
      <c r="H1901">
        <v>1.5736479999999999</v>
      </c>
      <c r="I1901">
        <v>71.095200000000006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1337</v>
      </c>
      <c r="P1901" t="s">
        <v>59</v>
      </c>
      <c r="Q1901" t="s">
        <v>60</v>
      </c>
    </row>
    <row r="1902" spans="1:17" x14ac:dyDescent="0.25">
      <c r="A1902" t="s">
        <v>43</v>
      </c>
      <c r="B1902" t="s">
        <v>38</v>
      </c>
      <c r="C1902" t="s">
        <v>52</v>
      </c>
      <c r="D1902" t="s">
        <v>48</v>
      </c>
      <c r="E1902">
        <v>23</v>
      </c>
      <c r="F1902" t="str">
        <f t="shared" si="29"/>
        <v>Aggregate1-in-10May Monthly System Peak Day30% Cycling23</v>
      </c>
      <c r="G1902">
        <v>5.7453890000000003</v>
      </c>
      <c r="H1902">
        <v>5.7453890000000003</v>
      </c>
      <c r="I1902">
        <v>71.095200000000006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1337</v>
      </c>
      <c r="P1902" t="s">
        <v>59</v>
      </c>
      <c r="Q1902" t="s">
        <v>60</v>
      </c>
    </row>
    <row r="1903" spans="1:17" x14ac:dyDescent="0.25">
      <c r="A1903" t="s">
        <v>30</v>
      </c>
      <c r="B1903" t="s">
        <v>38</v>
      </c>
      <c r="C1903" t="s">
        <v>52</v>
      </c>
      <c r="D1903" t="s">
        <v>31</v>
      </c>
      <c r="E1903">
        <v>23</v>
      </c>
      <c r="F1903" t="str">
        <f t="shared" si="29"/>
        <v>Average Per Ton1-in-10May Monthly System Peak Day50% Cycling23</v>
      </c>
      <c r="G1903">
        <v>0.42180960000000001</v>
      </c>
      <c r="H1903">
        <v>0.42180960000000001</v>
      </c>
      <c r="I1903">
        <v>71.126599999999996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3452</v>
      </c>
      <c r="P1903" t="s">
        <v>59</v>
      </c>
      <c r="Q1903" t="s">
        <v>60</v>
      </c>
    </row>
    <row r="1904" spans="1:17" x14ac:dyDescent="0.25">
      <c r="A1904" t="s">
        <v>28</v>
      </c>
      <c r="B1904" t="s">
        <v>38</v>
      </c>
      <c r="C1904" t="s">
        <v>52</v>
      </c>
      <c r="D1904" t="s">
        <v>31</v>
      </c>
      <c r="E1904">
        <v>23</v>
      </c>
      <c r="F1904" t="str">
        <f t="shared" si="29"/>
        <v>Average Per Premise1-in-10May Monthly System Peak Day50% Cycling23</v>
      </c>
      <c r="G1904">
        <v>3.6354440000000001</v>
      </c>
      <c r="H1904">
        <v>3.6354440000000001</v>
      </c>
      <c r="I1904">
        <v>71.126599999999996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3452</v>
      </c>
      <c r="P1904" t="s">
        <v>59</v>
      </c>
      <c r="Q1904" t="s">
        <v>60</v>
      </c>
    </row>
    <row r="1905" spans="1:17" x14ac:dyDescent="0.25">
      <c r="A1905" t="s">
        <v>29</v>
      </c>
      <c r="B1905" t="s">
        <v>38</v>
      </c>
      <c r="C1905" t="s">
        <v>52</v>
      </c>
      <c r="D1905" t="s">
        <v>31</v>
      </c>
      <c r="E1905">
        <v>23</v>
      </c>
      <c r="F1905" t="str">
        <f t="shared" si="29"/>
        <v>Average Per Device1-in-10May Monthly System Peak Day50% Cycling23</v>
      </c>
      <c r="G1905">
        <v>1.635974</v>
      </c>
      <c r="H1905">
        <v>1.635974</v>
      </c>
      <c r="I1905">
        <v>71.126599999999996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3452</v>
      </c>
      <c r="P1905" t="s">
        <v>59</v>
      </c>
      <c r="Q1905" t="s">
        <v>60</v>
      </c>
    </row>
    <row r="1906" spans="1:17" x14ac:dyDescent="0.25">
      <c r="A1906" t="s">
        <v>43</v>
      </c>
      <c r="B1906" t="s">
        <v>38</v>
      </c>
      <c r="C1906" t="s">
        <v>52</v>
      </c>
      <c r="D1906" t="s">
        <v>31</v>
      </c>
      <c r="E1906">
        <v>23</v>
      </c>
      <c r="F1906" t="str">
        <f t="shared" si="29"/>
        <v>Aggregate1-in-10May Monthly System Peak Day50% Cycling23</v>
      </c>
      <c r="G1906">
        <v>12.54955</v>
      </c>
      <c r="H1906">
        <v>12.54955</v>
      </c>
      <c r="I1906">
        <v>71.126599999999996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3452</v>
      </c>
      <c r="P1906" t="s">
        <v>59</v>
      </c>
      <c r="Q1906" t="s">
        <v>60</v>
      </c>
    </row>
    <row r="1907" spans="1:17" x14ac:dyDescent="0.25">
      <c r="A1907" t="s">
        <v>30</v>
      </c>
      <c r="B1907" t="s">
        <v>38</v>
      </c>
      <c r="C1907" t="s">
        <v>52</v>
      </c>
      <c r="D1907" t="s">
        <v>26</v>
      </c>
      <c r="E1907">
        <v>23</v>
      </c>
      <c r="F1907" t="str">
        <f t="shared" si="29"/>
        <v>Average Per Ton1-in-10May Monthly System Peak DayAll23</v>
      </c>
      <c r="G1907">
        <v>0.41712549999999998</v>
      </c>
      <c r="H1907">
        <v>0.41712549999999998</v>
      </c>
      <c r="I1907">
        <v>71.117800000000003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4789</v>
      </c>
      <c r="P1907" t="s">
        <v>59</v>
      </c>
      <c r="Q1907" t="s">
        <v>60</v>
      </c>
    </row>
    <row r="1908" spans="1:17" x14ac:dyDescent="0.25">
      <c r="A1908" t="s">
        <v>28</v>
      </c>
      <c r="B1908" t="s">
        <v>38</v>
      </c>
      <c r="C1908" t="s">
        <v>52</v>
      </c>
      <c r="D1908" t="s">
        <v>26</v>
      </c>
      <c r="E1908">
        <v>23</v>
      </c>
      <c r="F1908" t="str">
        <f t="shared" si="29"/>
        <v>Average Per Premise1-in-10May Monthly System Peak DayAll23</v>
      </c>
      <c r="G1908">
        <v>3.8269199999999999</v>
      </c>
      <c r="H1908">
        <v>3.8269199999999999</v>
      </c>
      <c r="I1908">
        <v>71.117800000000003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4789</v>
      </c>
      <c r="P1908" t="s">
        <v>59</v>
      </c>
      <c r="Q1908" t="s">
        <v>60</v>
      </c>
    </row>
    <row r="1909" spans="1:17" x14ac:dyDescent="0.25">
      <c r="A1909" t="s">
        <v>29</v>
      </c>
      <c r="B1909" t="s">
        <v>38</v>
      </c>
      <c r="C1909" t="s">
        <v>52</v>
      </c>
      <c r="D1909" t="s">
        <v>26</v>
      </c>
      <c r="E1909">
        <v>23</v>
      </c>
      <c r="F1909" t="str">
        <f t="shared" si="29"/>
        <v>Average Per Device1-in-10May Monthly System Peak DayAll23</v>
      </c>
      <c r="G1909">
        <v>1.618717</v>
      </c>
      <c r="H1909">
        <v>1.618717</v>
      </c>
      <c r="I1909">
        <v>71.117800000000003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4789</v>
      </c>
      <c r="P1909" t="s">
        <v>59</v>
      </c>
      <c r="Q1909" t="s">
        <v>60</v>
      </c>
    </row>
    <row r="1910" spans="1:17" x14ac:dyDescent="0.25">
      <c r="A1910" t="s">
        <v>43</v>
      </c>
      <c r="B1910" t="s">
        <v>38</v>
      </c>
      <c r="C1910" t="s">
        <v>52</v>
      </c>
      <c r="D1910" t="s">
        <v>26</v>
      </c>
      <c r="E1910">
        <v>23</v>
      </c>
      <c r="F1910" t="str">
        <f t="shared" si="29"/>
        <v>Aggregate1-in-10May Monthly System Peak DayAll23</v>
      </c>
      <c r="G1910">
        <v>18.327120000000001</v>
      </c>
      <c r="H1910">
        <v>18.327120000000001</v>
      </c>
      <c r="I1910">
        <v>71.117800000000003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4789</v>
      </c>
      <c r="P1910" t="s">
        <v>59</v>
      </c>
      <c r="Q1910" t="s">
        <v>60</v>
      </c>
    </row>
    <row r="1911" spans="1:17" x14ac:dyDescent="0.25">
      <c r="A1911" t="s">
        <v>30</v>
      </c>
      <c r="B1911" t="s">
        <v>38</v>
      </c>
      <c r="C1911" t="s">
        <v>53</v>
      </c>
      <c r="D1911" t="s">
        <v>48</v>
      </c>
      <c r="E1911">
        <v>23</v>
      </c>
      <c r="F1911" t="str">
        <f t="shared" si="29"/>
        <v>Average Per Ton1-in-10October Monthly System Peak Day30% Cycling23</v>
      </c>
      <c r="G1911">
        <v>0.42818139999999999</v>
      </c>
      <c r="H1911">
        <v>0.42818139999999999</v>
      </c>
      <c r="I1911">
        <v>70.126800000000003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1337</v>
      </c>
      <c r="P1911" t="s">
        <v>59</v>
      </c>
      <c r="Q1911" t="s">
        <v>60</v>
      </c>
    </row>
    <row r="1912" spans="1:17" x14ac:dyDescent="0.25">
      <c r="A1912" t="s">
        <v>28</v>
      </c>
      <c r="B1912" t="s">
        <v>38</v>
      </c>
      <c r="C1912" t="s">
        <v>53</v>
      </c>
      <c r="D1912" t="s">
        <v>48</v>
      </c>
      <c r="E1912">
        <v>23</v>
      </c>
      <c r="F1912" t="str">
        <f t="shared" si="29"/>
        <v>Average Per Premise1-in-10October Monthly System Peak Day30% Cycling23</v>
      </c>
      <c r="G1912">
        <v>4.5428230000000003</v>
      </c>
      <c r="H1912">
        <v>4.5428230000000003</v>
      </c>
      <c r="I1912">
        <v>70.126800000000003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1337</v>
      </c>
      <c r="P1912" t="s">
        <v>59</v>
      </c>
      <c r="Q1912" t="s">
        <v>60</v>
      </c>
    </row>
    <row r="1913" spans="1:17" x14ac:dyDescent="0.25">
      <c r="A1913" t="s">
        <v>29</v>
      </c>
      <c r="B1913" t="s">
        <v>38</v>
      </c>
      <c r="C1913" t="s">
        <v>53</v>
      </c>
      <c r="D1913" t="s">
        <v>48</v>
      </c>
      <c r="E1913">
        <v>23</v>
      </c>
      <c r="F1913" t="str">
        <f t="shared" si="29"/>
        <v>Average Per Device1-in-10October Monthly System Peak Day30% Cycling23</v>
      </c>
      <c r="G1913">
        <v>1.663586</v>
      </c>
      <c r="H1913">
        <v>1.663586</v>
      </c>
      <c r="I1913">
        <v>70.126800000000003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1337</v>
      </c>
      <c r="P1913" t="s">
        <v>59</v>
      </c>
      <c r="Q1913" t="s">
        <v>60</v>
      </c>
    </row>
    <row r="1914" spans="1:17" x14ac:dyDescent="0.25">
      <c r="A1914" t="s">
        <v>43</v>
      </c>
      <c r="B1914" t="s">
        <v>38</v>
      </c>
      <c r="C1914" t="s">
        <v>53</v>
      </c>
      <c r="D1914" t="s">
        <v>48</v>
      </c>
      <c r="E1914">
        <v>23</v>
      </c>
      <c r="F1914" t="str">
        <f t="shared" si="29"/>
        <v>Aggregate1-in-10October Monthly System Peak Day30% Cycling23</v>
      </c>
      <c r="G1914">
        <v>6.0737540000000001</v>
      </c>
      <c r="H1914">
        <v>6.0737540000000001</v>
      </c>
      <c r="I1914">
        <v>70.126800000000003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1337</v>
      </c>
      <c r="P1914" t="s">
        <v>59</v>
      </c>
      <c r="Q1914" t="s">
        <v>60</v>
      </c>
    </row>
    <row r="1915" spans="1:17" x14ac:dyDescent="0.25">
      <c r="A1915" t="s">
        <v>30</v>
      </c>
      <c r="B1915" t="s">
        <v>38</v>
      </c>
      <c r="C1915" t="s">
        <v>53</v>
      </c>
      <c r="D1915" t="s">
        <v>31</v>
      </c>
      <c r="E1915">
        <v>23</v>
      </c>
      <c r="F1915" t="str">
        <f t="shared" si="29"/>
        <v>Average Per Ton1-in-10October Monthly System Peak Day50% Cycling23</v>
      </c>
      <c r="G1915">
        <v>0.43242700000000001</v>
      </c>
      <c r="H1915">
        <v>0.43242700000000001</v>
      </c>
      <c r="I1915">
        <v>70.661600000000007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3452</v>
      </c>
      <c r="P1915" t="s">
        <v>59</v>
      </c>
      <c r="Q1915" t="s">
        <v>60</v>
      </c>
    </row>
    <row r="1916" spans="1:17" x14ac:dyDescent="0.25">
      <c r="A1916" t="s">
        <v>28</v>
      </c>
      <c r="B1916" t="s">
        <v>38</v>
      </c>
      <c r="C1916" t="s">
        <v>53</v>
      </c>
      <c r="D1916" t="s">
        <v>31</v>
      </c>
      <c r="E1916">
        <v>23</v>
      </c>
      <c r="F1916" t="str">
        <f t="shared" si="29"/>
        <v>Average Per Premise1-in-10October Monthly System Peak Day50% Cycling23</v>
      </c>
      <c r="G1916">
        <v>3.7269519999999998</v>
      </c>
      <c r="H1916">
        <v>3.7269519999999998</v>
      </c>
      <c r="I1916">
        <v>70.661600000000007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3452</v>
      </c>
      <c r="P1916" t="s">
        <v>59</v>
      </c>
      <c r="Q1916" t="s">
        <v>60</v>
      </c>
    </row>
    <row r="1917" spans="1:17" x14ac:dyDescent="0.25">
      <c r="A1917" t="s">
        <v>29</v>
      </c>
      <c r="B1917" t="s">
        <v>38</v>
      </c>
      <c r="C1917" t="s">
        <v>53</v>
      </c>
      <c r="D1917" t="s">
        <v>31</v>
      </c>
      <c r="E1917">
        <v>23</v>
      </c>
      <c r="F1917" t="str">
        <f t="shared" si="29"/>
        <v>Average Per Device1-in-10October Monthly System Peak Day50% Cycling23</v>
      </c>
      <c r="G1917">
        <v>1.6771529999999999</v>
      </c>
      <c r="H1917">
        <v>1.6771529999999999</v>
      </c>
      <c r="I1917">
        <v>70.661600000000007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3452</v>
      </c>
      <c r="P1917" t="s">
        <v>59</v>
      </c>
      <c r="Q1917" t="s">
        <v>60</v>
      </c>
    </row>
    <row r="1918" spans="1:17" x14ac:dyDescent="0.25">
      <c r="A1918" t="s">
        <v>43</v>
      </c>
      <c r="B1918" t="s">
        <v>38</v>
      </c>
      <c r="C1918" t="s">
        <v>53</v>
      </c>
      <c r="D1918" t="s">
        <v>31</v>
      </c>
      <c r="E1918">
        <v>23</v>
      </c>
      <c r="F1918" t="str">
        <f t="shared" si="29"/>
        <v>Aggregate1-in-10October Monthly System Peak Day50% Cycling23</v>
      </c>
      <c r="G1918">
        <v>12.86544</v>
      </c>
      <c r="H1918">
        <v>12.86544</v>
      </c>
      <c r="I1918">
        <v>70.661600000000007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3452</v>
      </c>
      <c r="P1918" t="s">
        <v>59</v>
      </c>
      <c r="Q1918" t="s">
        <v>60</v>
      </c>
    </row>
    <row r="1919" spans="1:17" x14ac:dyDescent="0.25">
      <c r="A1919" t="s">
        <v>30</v>
      </c>
      <c r="B1919" t="s">
        <v>38</v>
      </c>
      <c r="C1919" t="s">
        <v>53</v>
      </c>
      <c r="D1919" t="s">
        <v>26</v>
      </c>
      <c r="E1919">
        <v>23</v>
      </c>
      <c r="F1919" t="str">
        <f t="shared" si="29"/>
        <v>Average Per Ton1-in-10October Monthly System Peak DayAll23</v>
      </c>
      <c r="G1919">
        <v>0.4312416</v>
      </c>
      <c r="H1919">
        <v>0.4312416</v>
      </c>
      <c r="I1919">
        <v>70.512299999999996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4789</v>
      </c>
      <c r="P1919" t="s">
        <v>59</v>
      </c>
      <c r="Q1919" t="s">
        <v>60</v>
      </c>
    </row>
    <row r="1920" spans="1:17" x14ac:dyDescent="0.25">
      <c r="A1920" t="s">
        <v>28</v>
      </c>
      <c r="B1920" t="s">
        <v>38</v>
      </c>
      <c r="C1920" t="s">
        <v>53</v>
      </c>
      <c r="D1920" t="s">
        <v>26</v>
      </c>
      <c r="E1920">
        <v>23</v>
      </c>
      <c r="F1920" t="str">
        <f t="shared" si="29"/>
        <v>Average Per Premise1-in-10October Monthly System Peak DayAll23</v>
      </c>
      <c r="G1920">
        <v>3.9564279999999998</v>
      </c>
      <c r="H1920">
        <v>3.9564279999999998</v>
      </c>
      <c r="I1920">
        <v>70.512299999999996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4789</v>
      </c>
      <c r="P1920" t="s">
        <v>59</v>
      </c>
      <c r="Q1920" t="s">
        <v>60</v>
      </c>
    </row>
    <row r="1921" spans="1:17" x14ac:dyDescent="0.25">
      <c r="A1921" t="s">
        <v>29</v>
      </c>
      <c r="B1921" t="s">
        <v>38</v>
      </c>
      <c r="C1921" t="s">
        <v>53</v>
      </c>
      <c r="D1921" t="s">
        <v>26</v>
      </c>
      <c r="E1921">
        <v>23</v>
      </c>
      <c r="F1921" t="str">
        <f t="shared" si="29"/>
        <v>Average Per Device1-in-10October Monthly System Peak DayAll23</v>
      </c>
      <c r="G1921">
        <v>1.673497</v>
      </c>
      <c r="H1921">
        <v>1.673497</v>
      </c>
      <c r="I1921">
        <v>70.512299999999996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4789</v>
      </c>
      <c r="P1921" t="s">
        <v>59</v>
      </c>
      <c r="Q1921" t="s">
        <v>60</v>
      </c>
    </row>
    <row r="1922" spans="1:17" x14ac:dyDescent="0.25">
      <c r="A1922" t="s">
        <v>43</v>
      </c>
      <c r="B1922" t="s">
        <v>38</v>
      </c>
      <c r="C1922" t="s">
        <v>53</v>
      </c>
      <c r="D1922" t="s">
        <v>26</v>
      </c>
      <c r="E1922">
        <v>23</v>
      </c>
      <c r="F1922" t="str">
        <f t="shared" si="29"/>
        <v>Aggregate1-in-10October Monthly System Peak DayAll23</v>
      </c>
      <c r="G1922">
        <v>18.947330000000001</v>
      </c>
      <c r="H1922">
        <v>18.947330000000001</v>
      </c>
      <c r="I1922">
        <v>70.512299999999996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4789</v>
      </c>
      <c r="P1922" t="s">
        <v>59</v>
      </c>
      <c r="Q1922" t="s">
        <v>60</v>
      </c>
    </row>
    <row r="1923" spans="1:17" x14ac:dyDescent="0.25">
      <c r="A1923" t="s">
        <v>30</v>
      </c>
      <c r="B1923" t="s">
        <v>38</v>
      </c>
      <c r="C1923" t="s">
        <v>54</v>
      </c>
      <c r="D1923" t="s">
        <v>48</v>
      </c>
      <c r="E1923">
        <v>23</v>
      </c>
      <c r="F1923" t="str">
        <f t="shared" ref="F1923:F1986" si="30">CONCATENATE(A1923,B1923,C1923,D1923,E1923)</f>
        <v>Average Per Ton1-in-10September Monthly System Peak Day30% Cycling23</v>
      </c>
      <c r="G1923">
        <v>0.52284489999999995</v>
      </c>
      <c r="H1923">
        <v>0.5228448</v>
      </c>
      <c r="I1923">
        <v>78.369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1337</v>
      </c>
      <c r="P1923" t="s">
        <v>59</v>
      </c>
      <c r="Q1923" t="s">
        <v>60</v>
      </c>
    </row>
    <row r="1924" spans="1:17" x14ac:dyDescent="0.25">
      <c r="A1924" t="s">
        <v>28</v>
      </c>
      <c r="B1924" t="s">
        <v>38</v>
      </c>
      <c r="C1924" t="s">
        <v>54</v>
      </c>
      <c r="D1924" t="s">
        <v>48</v>
      </c>
      <c r="E1924">
        <v>23</v>
      </c>
      <c r="F1924" t="str">
        <f t="shared" si="30"/>
        <v>Average Per Premise1-in-10September Monthly System Peak Day30% Cycling23</v>
      </c>
      <c r="G1924">
        <v>5.547161</v>
      </c>
      <c r="H1924">
        <v>5.547161</v>
      </c>
      <c r="I1924">
        <v>78.369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1337</v>
      </c>
      <c r="P1924" t="s">
        <v>59</v>
      </c>
      <c r="Q1924" t="s">
        <v>60</v>
      </c>
    </row>
    <row r="1925" spans="1:17" x14ac:dyDescent="0.25">
      <c r="A1925" t="s">
        <v>29</v>
      </c>
      <c r="B1925" t="s">
        <v>38</v>
      </c>
      <c r="C1925" t="s">
        <v>54</v>
      </c>
      <c r="D1925" t="s">
        <v>48</v>
      </c>
      <c r="E1925">
        <v>23</v>
      </c>
      <c r="F1925" t="str">
        <f t="shared" si="30"/>
        <v>Average Per Device1-in-10September Monthly System Peak Day30% Cycling23</v>
      </c>
      <c r="G1925">
        <v>2.0313759999999998</v>
      </c>
      <c r="H1925">
        <v>2.0313759999999998</v>
      </c>
      <c r="I1925">
        <v>78.369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1337</v>
      </c>
      <c r="P1925" t="s">
        <v>59</v>
      </c>
      <c r="Q1925" t="s">
        <v>60</v>
      </c>
    </row>
    <row r="1926" spans="1:17" x14ac:dyDescent="0.25">
      <c r="A1926" t="s">
        <v>43</v>
      </c>
      <c r="B1926" t="s">
        <v>38</v>
      </c>
      <c r="C1926" t="s">
        <v>54</v>
      </c>
      <c r="D1926" t="s">
        <v>48</v>
      </c>
      <c r="E1926">
        <v>23</v>
      </c>
      <c r="F1926" t="str">
        <f t="shared" si="30"/>
        <v>Aggregate1-in-10September Monthly System Peak Day30% Cycling23</v>
      </c>
      <c r="G1926">
        <v>7.4165549999999998</v>
      </c>
      <c r="H1926">
        <v>7.4165539999999996</v>
      </c>
      <c r="I1926">
        <v>78.369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1337</v>
      </c>
      <c r="P1926" t="s">
        <v>59</v>
      </c>
      <c r="Q1926" t="s">
        <v>60</v>
      </c>
    </row>
    <row r="1927" spans="1:17" x14ac:dyDescent="0.25">
      <c r="A1927" t="s">
        <v>30</v>
      </c>
      <c r="B1927" t="s">
        <v>38</v>
      </c>
      <c r="C1927" t="s">
        <v>54</v>
      </c>
      <c r="D1927" t="s">
        <v>31</v>
      </c>
      <c r="E1927">
        <v>23</v>
      </c>
      <c r="F1927" t="str">
        <f t="shared" si="30"/>
        <v>Average Per Ton1-in-10September Monthly System Peak Day50% Cycling23</v>
      </c>
      <c r="G1927">
        <v>0.4695763</v>
      </c>
      <c r="H1927">
        <v>0.4695763</v>
      </c>
      <c r="I1927">
        <v>78.243799999999993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3452</v>
      </c>
      <c r="P1927" t="s">
        <v>59</v>
      </c>
      <c r="Q1927" t="s">
        <v>60</v>
      </c>
    </row>
    <row r="1928" spans="1:17" x14ac:dyDescent="0.25">
      <c r="A1928" t="s">
        <v>28</v>
      </c>
      <c r="B1928" t="s">
        <v>38</v>
      </c>
      <c r="C1928" t="s">
        <v>54</v>
      </c>
      <c r="D1928" t="s">
        <v>31</v>
      </c>
      <c r="E1928">
        <v>23</v>
      </c>
      <c r="F1928" t="str">
        <f t="shared" si="30"/>
        <v>Average Per Premise1-in-10September Monthly System Peak Day50% Cycling23</v>
      </c>
      <c r="G1928">
        <v>4.0471310000000003</v>
      </c>
      <c r="H1928">
        <v>4.0471310000000003</v>
      </c>
      <c r="I1928">
        <v>78.243799999999993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3452</v>
      </c>
      <c r="P1928" t="s">
        <v>59</v>
      </c>
      <c r="Q1928" t="s">
        <v>60</v>
      </c>
    </row>
    <row r="1929" spans="1:17" x14ac:dyDescent="0.25">
      <c r="A1929" t="s">
        <v>29</v>
      </c>
      <c r="B1929" t="s">
        <v>38</v>
      </c>
      <c r="C1929" t="s">
        <v>54</v>
      </c>
      <c r="D1929" t="s">
        <v>31</v>
      </c>
      <c r="E1929">
        <v>23</v>
      </c>
      <c r="F1929" t="str">
        <f t="shared" si="30"/>
        <v>Average Per Device1-in-10September Monthly System Peak Day50% Cycling23</v>
      </c>
      <c r="G1929">
        <v>1.8212349999999999</v>
      </c>
      <c r="H1929">
        <v>1.8212349999999999</v>
      </c>
      <c r="I1929">
        <v>78.243799999999993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3452</v>
      </c>
      <c r="P1929" t="s">
        <v>59</v>
      </c>
      <c r="Q1929" t="s">
        <v>60</v>
      </c>
    </row>
    <row r="1930" spans="1:17" x14ac:dyDescent="0.25">
      <c r="A1930" t="s">
        <v>43</v>
      </c>
      <c r="B1930" t="s">
        <v>38</v>
      </c>
      <c r="C1930" t="s">
        <v>54</v>
      </c>
      <c r="D1930" t="s">
        <v>31</v>
      </c>
      <c r="E1930">
        <v>23</v>
      </c>
      <c r="F1930" t="str">
        <f t="shared" si="30"/>
        <v>Aggregate1-in-10September Monthly System Peak Day50% Cycling23</v>
      </c>
      <c r="G1930">
        <v>13.970700000000001</v>
      </c>
      <c r="H1930">
        <v>13.970700000000001</v>
      </c>
      <c r="I1930">
        <v>78.243799999999993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3452</v>
      </c>
      <c r="P1930" t="s">
        <v>59</v>
      </c>
      <c r="Q1930" t="s">
        <v>60</v>
      </c>
    </row>
    <row r="1931" spans="1:17" x14ac:dyDescent="0.25">
      <c r="A1931" t="s">
        <v>30</v>
      </c>
      <c r="B1931" t="s">
        <v>38</v>
      </c>
      <c r="C1931" t="s">
        <v>54</v>
      </c>
      <c r="D1931" t="s">
        <v>26</v>
      </c>
      <c r="E1931">
        <v>23</v>
      </c>
      <c r="F1931" t="str">
        <f t="shared" si="30"/>
        <v>Average Per Ton1-in-10September Monthly System Peak DayAll23</v>
      </c>
      <c r="G1931">
        <v>0.48444890000000002</v>
      </c>
      <c r="H1931">
        <v>0.48444890000000002</v>
      </c>
      <c r="I1931">
        <v>78.278700000000001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4789</v>
      </c>
      <c r="P1931" t="s">
        <v>59</v>
      </c>
      <c r="Q1931" t="s">
        <v>60</v>
      </c>
    </row>
    <row r="1932" spans="1:17" x14ac:dyDescent="0.25">
      <c r="A1932" t="s">
        <v>28</v>
      </c>
      <c r="B1932" t="s">
        <v>38</v>
      </c>
      <c r="C1932" t="s">
        <v>54</v>
      </c>
      <c r="D1932" t="s">
        <v>26</v>
      </c>
      <c r="E1932">
        <v>23</v>
      </c>
      <c r="F1932" t="str">
        <f t="shared" si="30"/>
        <v>Average Per Premise1-in-10September Monthly System Peak DayAll23</v>
      </c>
      <c r="G1932">
        <v>4.4445790000000001</v>
      </c>
      <c r="H1932">
        <v>4.4445790000000001</v>
      </c>
      <c r="I1932">
        <v>78.278700000000001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4789</v>
      </c>
      <c r="P1932" t="s">
        <v>59</v>
      </c>
      <c r="Q1932" t="s">
        <v>60</v>
      </c>
    </row>
    <row r="1933" spans="1:17" x14ac:dyDescent="0.25">
      <c r="A1933" t="s">
        <v>29</v>
      </c>
      <c r="B1933" t="s">
        <v>38</v>
      </c>
      <c r="C1933" t="s">
        <v>54</v>
      </c>
      <c r="D1933" t="s">
        <v>26</v>
      </c>
      <c r="E1933">
        <v>23</v>
      </c>
      <c r="F1933" t="str">
        <f t="shared" si="30"/>
        <v>Average Per Device1-in-10September Monthly System Peak DayAll23</v>
      </c>
      <c r="G1933">
        <v>1.8799760000000001</v>
      </c>
      <c r="H1933">
        <v>1.8799760000000001</v>
      </c>
      <c r="I1933">
        <v>78.278700000000001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4789</v>
      </c>
      <c r="P1933" t="s">
        <v>59</v>
      </c>
      <c r="Q1933" t="s">
        <v>60</v>
      </c>
    </row>
    <row r="1934" spans="1:17" x14ac:dyDescent="0.25">
      <c r="A1934" t="s">
        <v>43</v>
      </c>
      <c r="B1934" t="s">
        <v>38</v>
      </c>
      <c r="C1934" t="s">
        <v>54</v>
      </c>
      <c r="D1934" t="s">
        <v>26</v>
      </c>
      <c r="E1934">
        <v>23</v>
      </c>
      <c r="F1934" t="str">
        <f t="shared" si="30"/>
        <v>Aggregate1-in-10September Monthly System Peak DayAll23</v>
      </c>
      <c r="G1934">
        <v>21.28509</v>
      </c>
      <c r="H1934">
        <v>21.28509</v>
      </c>
      <c r="I1934">
        <v>78.278700000000001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4789</v>
      </c>
      <c r="P1934" t="s">
        <v>59</v>
      </c>
      <c r="Q1934" t="s">
        <v>60</v>
      </c>
    </row>
    <row r="1935" spans="1:17" x14ac:dyDescent="0.25">
      <c r="A1935" t="s">
        <v>30</v>
      </c>
      <c r="B1935" t="s">
        <v>38</v>
      </c>
      <c r="C1935" t="s">
        <v>49</v>
      </c>
      <c r="D1935" t="s">
        <v>48</v>
      </c>
      <c r="E1935">
        <v>24</v>
      </c>
      <c r="F1935" t="str">
        <f t="shared" si="30"/>
        <v>Average Per Ton1-in-10August Monthly System Peak Day30% Cycling24</v>
      </c>
      <c r="G1935">
        <v>0.40936119999999998</v>
      </c>
      <c r="H1935">
        <v>0.40936119999999998</v>
      </c>
      <c r="I1935">
        <v>73.277600000000007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1337</v>
      </c>
      <c r="P1935" t="s">
        <v>59</v>
      </c>
      <c r="Q1935" t="s">
        <v>60</v>
      </c>
    </row>
    <row r="1936" spans="1:17" x14ac:dyDescent="0.25">
      <c r="A1936" t="s">
        <v>28</v>
      </c>
      <c r="B1936" t="s">
        <v>38</v>
      </c>
      <c r="C1936" t="s">
        <v>49</v>
      </c>
      <c r="D1936" t="s">
        <v>48</v>
      </c>
      <c r="E1936">
        <v>24</v>
      </c>
      <c r="F1936" t="str">
        <f t="shared" si="30"/>
        <v>Average Per Premise1-in-10August Monthly System Peak Day30% Cycling24</v>
      </c>
      <c r="G1936">
        <v>4.3431480000000002</v>
      </c>
      <c r="H1936">
        <v>4.3431480000000002</v>
      </c>
      <c r="I1936">
        <v>73.277600000000007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1337</v>
      </c>
      <c r="P1936" t="s">
        <v>59</v>
      </c>
      <c r="Q1936" t="s">
        <v>60</v>
      </c>
    </row>
    <row r="1937" spans="1:17" x14ac:dyDescent="0.25">
      <c r="A1937" t="s">
        <v>29</v>
      </c>
      <c r="B1937" t="s">
        <v>38</v>
      </c>
      <c r="C1937" t="s">
        <v>49</v>
      </c>
      <c r="D1937" t="s">
        <v>48</v>
      </c>
      <c r="E1937">
        <v>24</v>
      </c>
      <c r="F1937" t="str">
        <f t="shared" si="30"/>
        <v>Average Per Device1-in-10August Monthly System Peak Day30% Cycling24</v>
      </c>
      <c r="G1937">
        <v>1.590465</v>
      </c>
      <c r="H1937">
        <v>1.590465</v>
      </c>
      <c r="I1937">
        <v>73.277600000000007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1337</v>
      </c>
      <c r="P1937" t="s">
        <v>59</v>
      </c>
      <c r="Q1937" t="s">
        <v>60</v>
      </c>
    </row>
    <row r="1938" spans="1:17" x14ac:dyDescent="0.25">
      <c r="A1938" t="s">
        <v>43</v>
      </c>
      <c r="B1938" t="s">
        <v>38</v>
      </c>
      <c r="C1938" t="s">
        <v>49</v>
      </c>
      <c r="D1938" t="s">
        <v>48</v>
      </c>
      <c r="E1938">
        <v>24</v>
      </c>
      <c r="F1938" t="str">
        <f t="shared" si="30"/>
        <v>Aggregate1-in-10August Monthly System Peak Day30% Cycling24</v>
      </c>
      <c r="G1938">
        <v>5.8067890000000002</v>
      </c>
      <c r="H1938">
        <v>5.8067900000000003</v>
      </c>
      <c r="I1938">
        <v>73.277600000000007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1337</v>
      </c>
      <c r="P1938" t="s">
        <v>59</v>
      </c>
      <c r="Q1938" t="s">
        <v>60</v>
      </c>
    </row>
    <row r="1939" spans="1:17" x14ac:dyDescent="0.25">
      <c r="A1939" t="s">
        <v>30</v>
      </c>
      <c r="B1939" t="s">
        <v>38</v>
      </c>
      <c r="C1939" t="s">
        <v>49</v>
      </c>
      <c r="D1939" t="s">
        <v>31</v>
      </c>
      <c r="E1939">
        <v>24</v>
      </c>
      <c r="F1939" t="str">
        <f t="shared" si="30"/>
        <v>Average Per Ton1-in-10August Monthly System Peak Day50% Cycling24</v>
      </c>
      <c r="G1939">
        <v>0.39963100000000001</v>
      </c>
      <c r="H1939">
        <v>0.39963100000000001</v>
      </c>
      <c r="I1939">
        <v>73.122299999999996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3452</v>
      </c>
      <c r="P1939" t="s">
        <v>59</v>
      </c>
      <c r="Q1939" t="s">
        <v>60</v>
      </c>
    </row>
    <row r="1940" spans="1:17" x14ac:dyDescent="0.25">
      <c r="A1940" t="s">
        <v>28</v>
      </c>
      <c r="B1940" t="s">
        <v>38</v>
      </c>
      <c r="C1940" t="s">
        <v>49</v>
      </c>
      <c r="D1940" t="s">
        <v>31</v>
      </c>
      <c r="E1940">
        <v>24</v>
      </c>
      <c r="F1940" t="str">
        <f t="shared" si="30"/>
        <v>Average Per Premise1-in-10August Monthly System Peak Day50% Cycling24</v>
      </c>
      <c r="G1940">
        <v>3.4442940000000002</v>
      </c>
      <c r="H1940">
        <v>3.4442940000000002</v>
      </c>
      <c r="I1940">
        <v>73.122299999999996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3452</v>
      </c>
      <c r="P1940" t="s">
        <v>59</v>
      </c>
      <c r="Q1940" t="s">
        <v>60</v>
      </c>
    </row>
    <row r="1941" spans="1:17" x14ac:dyDescent="0.25">
      <c r="A1941" t="s">
        <v>29</v>
      </c>
      <c r="B1941" t="s">
        <v>38</v>
      </c>
      <c r="C1941" t="s">
        <v>49</v>
      </c>
      <c r="D1941" t="s">
        <v>31</v>
      </c>
      <c r="E1941">
        <v>24</v>
      </c>
      <c r="F1941" t="str">
        <f t="shared" si="30"/>
        <v>Average Per Device1-in-10August Monthly System Peak Day50% Cycling24</v>
      </c>
      <c r="G1941">
        <v>1.5499540000000001</v>
      </c>
      <c r="H1941">
        <v>1.549955</v>
      </c>
      <c r="I1941">
        <v>73.122299999999996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3452</v>
      </c>
      <c r="P1941" t="s">
        <v>59</v>
      </c>
      <c r="Q1941" t="s">
        <v>60</v>
      </c>
    </row>
    <row r="1942" spans="1:17" x14ac:dyDescent="0.25">
      <c r="A1942" t="s">
        <v>43</v>
      </c>
      <c r="B1942" t="s">
        <v>38</v>
      </c>
      <c r="C1942" t="s">
        <v>49</v>
      </c>
      <c r="D1942" t="s">
        <v>31</v>
      </c>
      <c r="E1942">
        <v>24</v>
      </c>
      <c r="F1942" t="str">
        <f t="shared" si="30"/>
        <v>Aggregate1-in-10August Monthly System Peak Day50% Cycling24</v>
      </c>
      <c r="G1942">
        <v>11.889699999999999</v>
      </c>
      <c r="H1942">
        <v>11.889699999999999</v>
      </c>
      <c r="I1942">
        <v>73.122299999999996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3452</v>
      </c>
      <c r="P1942" t="s">
        <v>59</v>
      </c>
      <c r="Q1942" t="s">
        <v>60</v>
      </c>
    </row>
    <row r="1943" spans="1:17" x14ac:dyDescent="0.25">
      <c r="A1943" t="s">
        <v>30</v>
      </c>
      <c r="B1943" t="s">
        <v>38</v>
      </c>
      <c r="C1943" t="s">
        <v>49</v>
      </c>
      <c r="D1943" t="s">
        <v>26</v>
      </c>
      <c r="E1943">
        <v>24</v>
      </c>
      <c r="F1943" t="str">
        <f t="shared" si="30"/>
        <v>Average Per Ton1-in-10August Monthly System Peak DayAll24</v>
      </c>
      <c r="G1943">
        <v>0.40234760000000003</v>
      </c>
      <c r="H1943">
        <v>0.40234769999999997</v>
      </c>
      <c r="I1943">
        <v>73.165599999999998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4789</v>
      </c>
      <c r="P1943" t="s">
        <v>59</v>
      </c>
      <c r="Q1943" t="s">
        <v>60</v>
      </c>
    </row>
    <row r="1944" spans="1:17" x14ac:dyDescent="0.25">
      <c r="A1944" t="s">
        <v>28</v>
      </c>
      <c r="B1944" t="s">
        <v>38</v>
      </c>
      <c r="C1944" t="s">
        <v>49</v>
      </c>
      <c r="D1944" t="s">
        <v>26</v>
      </c>
      <c r="E1944">
        <v>24</v>
      </c>
      <c r="F1944" t="str">
        <f t="shared" si="30"/>
        <v>Average Per Premise1-in-10August Monthly System Peak DayAll24</v>
      </c>
      <c r="G1944">
        <v>3.6913399999999998</v>
      </c>
      <c r="H1944">
        <v>3.6913399999999998</v>
      </c>
      <c r="I1944">
        <v>73.165599999999998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4789</v>
      </c>
      <c r="P1944" t="s">
        <v>59</v>
      </c>
      <c r="Q1944" t="s">
        <v>60</v>
      </c>
    </row>
    <row r="1945" spans="1:17" x14ac:dyDescent="0.25">
      <c r="A1945" t="s">
        <v>29</v>
      </c>
      <c r="B1945" t="s">
        <v>38</v>
      </c>
      <c r="C1945" t="s">
        <v>49</v>
      </c>
      <c r="D1945" t="s">
        <v>26</v>
      </c>
      <c r="E1945">
        <v>24</v>
      </c>
      <c r="F1945" t="str">
        <f t="shared" si="30"/>
        <v>Average Per Device1-in-10August Monthly System Peak DayAll24</v>
      </c>
      <c r="G1945">
        <v>1.5613699999999999</v>
      </c>
      <c r="H1945">
        <v>1.5613699999999999</v>
      </c>
      <c r="I1945">
        <v>73.165599999999998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4789</v>
      </c>
      <c r="P1945" t="s">
        <v>59</v>
      </c>
      <c r="Q1945" t="s">
        <v>60</v>
      </c>
    </row>
    <row r="1946" spans="1:17" x14ac:dyDescent="0.25">
      <c r="A1946" t="s">
        <v>43</v>
      </c>
      <c r="B1946" t="s">
        <v>38</v>
      </c>
      <c r="C1946" t="s">
        <v>49</v>
      </c>
      <c r="D1946" t="s">
        <v>26</v>
      </c>
      <c r="E1946">
        <v>24</v>
      </c>
      <c r="F1946" t="str">
        <f t="shared" si="30"/>
        <v>Aggregate1-in-10August Monthly System Peak DayAll24</v>
      </c>
      <c r="G1946">
        <v>17.67783</v>
      </c>
      <c r="H1946">
        <v>17.67783</v>
      </c>
      <c r="I1946">
        <v>73.165599999999998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4789</v>
      </c>
      <c r="P1946" t="s">
        <v>59</v>
      </c>
      <c r="Q1946" t="s">
        <v>60</v>
      </c>
    </row>
    <row r="1947" spans="1:17" x14ac:dyDescent="0.25">
      <c r="A1947" t="s">
        <v>30</v>
      </c>
      <c r="B1947" t="s">
        <v>38</v>
      </c>
      <c r="C1947" t="s">
        <v>37</v>
      </c>
      <c r="D1947" t="s">
        <v>48</v>
      </c>
      <c r="E1947">
        <v>24</v>
      </c>
      <c r="F1947" t="str">
        <f t="shared" si="30"/>
        <v>Average Per Ton1-in-10August Typical Event Day30% Cycling24</v>
      </c>
      <c r="G1947">
        <v>0.40251680000000001</v>
      </c>
      <c r="H1947">
        <v>0.40251680000000001</v>
      </c>
      <c r="I1947">
        <v>72.424099999999996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1337</v>
      </c>
      <c r="P1947" t="s">
        <v>59</v>
      </c>
      <c r="Q1947" t="s">
        <v>60</v>
      </c>
    </row>
    <row r="1948" spans="1:17" x14ac:dyDescent="0.25">
      <c r="A1948" t="s">
        <v>28</v>
      </c>
      <c r="B1948" t="s">
        <v>38</v>
      </c>
      <c r="C1948" t="s">
        <v>37</v>
      </c>
      <c r="D1948" t="s">
        <v>48</v>
      </c>
      <c r="E1948">
        <v>24</v>
      </c>
      <c r="F1948" t="str">
        <f t="shared" si="30"/>
        <v>Average Per Premise1-in-10August Typical Event Day30% Cycling24</v>
      </c>
      <c r="G1948">
        <v>4.2705320000000002</v>
      </c>
      <c r="H1948">
        <v>4.2705320000000002</v>
      </c>
      <c r="I1948">
        <v>72.424099999999996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1337</v>
      </c>
      <c r="P1948" t="s">
        <v>59</v>
      </c>
      <c r="Q1948" t="s">
        <v>60</v>
      </c>
    </row>
    <row r="1949" spans="1:17" x14ac:dyDescent="0.25">
      <c r="A1949" t="s">
        <v>29</v>
      </c>
      <c r="B1949" t="s">
        <v>38</v>
      </c>
      <c r="C1949" t="s">
        <v>37</v>
      </c>
      <c r="D1949" t="s">
        <v>48</v>
      </c>
      <c r="E1949">
        <v>24</v>
      </c>
      <c r="F1949" t="str">
        <f t="shared" si="30"/>
        <v>Average Per Device1-in-10August Typical Event Day30% Cycling24</v>
      </c>
      <c r="G1949">
        <v>1.5638730000000001</v>
      </c>
      <c r="H1949">
        <v>1.5638730000000001</v>
      </c>
      <c r="I1949">
        <v>72.424099999999996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1337</v>
      </c>
      <c r="P1949" t="s">
        <v>59</v>
      </c>
      <c r="Q1949" t="s">
        <v>60</v>
      </c>
    </row>
    <row r="1950" spans="1:17" x14ac:dyDescent="0.25">
      <c r="A1950" t="s">
        <v>43</v>
      </c>
      <c r="B1950" t="s">
        <v>38</v>
      </c>
      <c r="C1950" t="s">
        <v>37</v>
      </c>
      <c r="D1950" t="s">
        <v>48</v>
      </c>
      <c r="E1950">
        <v>24</v>
      </c>
      <c r="F1950" t="str">
        <f t="shared" si="30"/>
        <v>Aggregate1-in-10August Typical Event Day30% Cycling24</v>
      </c>
      <c r="G1950">
        <v>5.7097009999999999</v>
      </c>
      <c r="H1950">
        <v>5.7097009999999999</v>
      </c>
      <c r="I1950">
        <v>72.424099999999996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1337</v>
      </c>
      <c r="P1950" t="s">
        <v>59</v>
      </c>
      <c r="Q1950" t="s">
        <v>60</v>
      </c>
    </row>
    <row r="1951" spans="1:17" x14ac:dyDescent="0.25">
      <c r="A1951" t="s">
        <v>30</v>
      </c>
      <c r="B1951" t="s">
        <v>38</v>
      </c>
      <c r="C1951" t="s">
        <v>37</v>
      </c>
      <c r="D1951" t="s">
        <v>31</v>
      </c>
      <c r="E1951">
        <v>24</v>
      </c>
      <c r="F1951" t="str">
        <f t="shared" si="30"/>
        <v>Average Per Ton1-in-10August Typical Event Day50% Cycling24</v>
      </c>
      <c r="G1951">
        <v>0.39658700000000002</v>
      </c>
      <c r="H1951">
        <v>0.39658700000000002</v>
      </c>
      <c r="I1951">
        <v>72.522400000000005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3452</v>
      </c>
      <c r="P1951" t="s">
        <v>59</v>
      </c>
      <c r="Q1951" t="s">
        <v>60</v>
      </c>
    </row>
    <row r="1952" spans="1:17" x14ac:dyDescent="0.25">
      <c r="A1952" t="s">
        <v>28</v>
      </c>
      <c r="B1952" t="s">
        <v>38</v>
      </c>
      <c r="C1952" t="s">
        <v>37</v>
      </c>
      <c r="D1952" t="s">
        <v>31</v>
      </c>
      <c r="E1952">
        <v>24</v>
      </c>
      <c r="F1952" t="str">
        <f t="shared" si="30"/>
        <v>Average Per Premise1-in-10August Typical Event Day50% Cycling24</v>
      </c>
      <c r="G1952">
        <v>3.4180579999999998</v>
      </c>
      <c r="H1952">
        <v>3.418059</v>
      </c>
      <c r="I1952">
        <v>72.522400000000005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3452</v>
      </c>
      <c r="P1952" t="s">
        <v>59</v>
      </c>
      <c r="Q1952" t="s">
        <v>60</v>
      </c>
    </row>
    <row r="1953" spans="1:17" x14ac:dyDescent="0.25">
      <c r="A1953" t="s">
        <v>29</v>
      </c>
      <c r="B1953" t="s">
        <v>38</v>
      </c>
      <c r="C1953" t="s">
        <v>37</v>
      </c>
      <c r="D1953" t="s">
        <v>31</v>
      </c>
      <c r="E1953">
        <v>24</v>
      </c>
      <c r="F1953" t="str">
        <f t="shared" si="30"/>
        <v>Average Per Device1-in-10August Typical Event Day50% Cycling24</v>
      </c>
      <c r="G1953">
        <v>1.538149</v>
      </c>
      <c r="H1953">
        <v>1.538149</v>
      </c>
      <c r="I1953">
        <v>72.522400000000005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3452</v>
      </c>
      <c r="P1953" t="s">
        <v>59</v>
      </c>
      <c r="Q1953" t="s">
        <v>60</v>
      </c>
    </row>
    <row r="1954" spans="1:17" x14ac:dyDescent="0.25">
      <c r="A1954" t="s">
        <v>43</v>
      </c>
      <c r="B1954" t="s">
        <v>38</v>
      </c>
      <c r="C1954" t="s">
        <v>37</v>
      </c>
      <c r="D1954" t="s">
        <v>31</v>
      </c>
      <c r="E1954">
        <v>24</v>
      </c>
      <c r="F1954" t="str">
        <f t="shared" si="30"/>
        <v>Aggregate1-in-10August Typical Event Day50% Cycling24</v>
      </c>
      <c r="G1954">
        <v>11.79914</v>
      </c>
      <c r="H1954">
        <v>11.79914</v>
      </c>
      <c r="I1954">
        <v>72.522400000000005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3452</v>
      </c>
      <c r="P1954" t="s">
        <v>59</v>
      </c>
      <c r="Q1954" t="s">
        <v>60</v>
      </c>
    </row>
    <row r="1955" spans="1:17" x14ac:dyDescent="0.25">
      <c r="A1955" t="s">
        <v>30</v>
      </c>
      <c r="B1955" t="s">
        <v>38</v>
      </c>
      <c r="C1955" t="s">
        <v>37</v>
      </c>
      <c r="D1955" t="s">
        <v>26</v>
      </c>
      <c r="E1955">
        <v>24</v>
      </c>
      <c r="F1955" t="str">
        <f t="shared" si="30"/>
        <v>Average Per Ton1-in-10August Typical Event DayAll24</v>
      </c>
      <c r="G1955">
        <v>0.3982426</v>
      </c>
      <c r="H1955">
        <v>0.3982426</v>
      </c>
      <c r="I1955">
        <v>72.494900000000001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4789</v>
      </c>
      <c r="P1955" t="s">
        <v>59</v>
      </c>
      <c r="Q1955" t="s">
        <v>60</v>
      </c>
    </row>
    <row r="1956" spans="1:17" x14ac:dyDescent="0.25">
      <c r="A1956" t="s">
        <v>28</v>
      </c>
      <c r="B1956" t="s">
        <v>38</v>
      </c>
      <c r="C1956" t="s">
        <v>37</v>
      </c>
      <c r="D1956" t="s">
        <v>26</v>
      </c>
      <c r="E1956">
        <v>24</v>
      </c>
      <c r="F1956" t="str">
        <f t="shared" si="30"/>
        <v>Average Per Premise1-in-10August Typical Event DayAll24</v>
      </c>
      <c r="G1956">
        <v>3.6536789999999999</v>
      </c>
      <c r="H1956">
        <v>3.6536780000000002</v>
      </c>
      <c r="I1956">
        <v>72.494900000000001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4789</v>
      </c>
      <c r="P1956" t="s">
        <v>59</v>
      </c>
      <c r="Q1956" t="s">
        <v>60</v>
      </c>
    </row>
    <row r="1957" spans="1:17" x14ac:dyDescent="0.25">
      <c r="A1957" t="s">
        <v>29</v>
      </c>
      <c r="B1957" t="s">
        <v>38</v>
      </c>
      <c r="C1957" t="s">
        <v>37</v>
      </c>
      <c r="D1957" t="s">
        <v>26</v>
      </c>
      <c r="E1957">
        <v>24</v>
      </c>
      <c r="F1957" t="str">
        <f t="shared" si="30"/>
        <v>Average Per Device1-in-10August Typical Event DayAll24</v>
      </c>
      <c r="G1957">
        <v>1.5454399999999999</v>
      </c>
      <c r="H1957">
        <v>1.545439</v>
      </c>
      <c r="I1957">
        <v>72.494900000000001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4789</v>
      </c>
      <c r="P1957" t="s">
        <v>59</v>
      </c>
      <c r="Q1957" t="s">
        <v>60</v>
      </c>
    </row>
    <row r="1958" spans="1:17" x14ac:dyDescent="0.25">
      <c r="A1958" t="s">
        <v>43</v>
      </c>
      <c r="B1958" t="s">
        <v>38</v>
      </c>
      <c r="C1958" t="s">
        <v>37</v>
      </c>
      <c r="D1958" t="s">
        <v>26</v>
      </c>
      <c r="E1958">
        <v>24</v>
      </c>
      <c r="F1958" t="str">
        <f t="shared" si="30"/>
        <v>Aggregate1-in-10August Typical Event DayAll24</v>
      </c>
      <c r="G1958">
        <v>17.49747</v>
      </c>
      <c r="H1958">
        <v>17.49747</v>
      </c>
      <c r="I1958">
        <v>72.494900000000001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4789</v>
      </c>
      <c r="P1958" t="s">
        <v>59</v>
      </c>
      <c r="Q1958" t="s">
        <v>60</v>
      </c>
    </row>
    <row r="1959" spans="1:17" x14ac:dyDescent="0.25">
      <c r="A1959" t="s">
        <v>30</v>
      </c>
      <c r="B1959" t="s">
        <v>38</v>
      </c>
      <c r="C1959" t="s">
        <v>50</v>
      </c>
      <c r="D1959" t="s">
        <v>48</v>
      </c>
      <c r="E1959">
        <v>24</v>
      </c>
      <c r="F1959" t="str">
        <f t="shared" si="30"/>
        <v>Average Per Ton1-in-10July Monthly System Peak Day30% Cycling24</v>
      </c>
      <c r="G1959">
        <v>0.37081259999999999</v>
      </c>
      <c r="H1959">
        <v>0.37081259999999999</v>
      </c>
      <c r="I1959">
        <v>71.991900000000001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1337</v>
      </c>
      <c r="P1959" t="s">
        <v>59</v>
      </c>
      <c r="Q1959" t="s">
        <v>60</v>
      </c>
    </row>
    <row r="1960" spans="1:17" x14ac:dyDescent="0.25">
      <c r="A1960" t="s">
        <v>28</v>
      </c>
      <c r="B1960" t="s">
        <v>38</v>
      </c>
      <c r="C1960" t="s">
        <v>50</v>
      </c>
      <c r="D1960" t="s">
        <v>48</v>
      </c>
      <c r="E1960">
        <v>24</v>
      </c>
      <c r="F1960" t="str">
        <f t="shared" si="30"/>
        <v>Average Per Premise1-in-10July Monthly System Peak Day30% Cycling24</v>
      </c>
      <c r="G1960">
        <v>3.934164</v>
      </c>
      <c r="H1960">
        <v>3.934164</v>
      </c>
      <c r="I1960">
        <v>71.991900000000001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1337</v>
      </c>
      <c r="P1960" t="s">
        <v>59</v>
      </c>
      <c r="Q1960" t="s">
        <v>60</v>
      </c>
    </row>
    <row r="1961" spans="1:17" x14ac:dyDescent="0.25">
      <c r="A1961" t="s">
        <v>29</v>
      </c>
      <c r="B1961" t="s">
        <v>38</v>
      </c>
      <c r="C1961" t="s">
        <v>50</v>
      </c>
      <c r="D1961" t="s">
        <v>48</v>
      </c>
      <c r="E1961">
        <v>24</v>
      </c>
      <c r="F1961" t="str">
        <f t="shared" si="30"/>
        <v>Average Per Device1-in-10July Monthly System Peak Day30% Cycling24</v>
      </c>
      <c r="G1961">
        <v>1.4406950000000001</v>
      </c>
      <c r="H1961">
        <v>1.4406950000000001</v>
      </c>
      <c r="I1961">
        <v>71.991900000000001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1337</v>
      </c>
      <c r="P1961" t="s">
        <v>59</v>
      </c>
      <c r="Q1961" t="s">
        <v>60</v>
      </c>
    </row>
    <row r="1962" spans="1:17" x14ac:dyDescent="0.25">
      <c r="A1962" t="s">
        <v>43</v>
      </c>
      <c r="B1962" t="s">
        <v>38</v>
      </c>
      <c r="C1962" t="s">
        <v>50</v>
      </c>
      <c r="D1962" t="s">
        <v>48</v>
      </c>
      <c r="E1962">
        <v>24</v>
      </c>
      <c r="F1962" t="str">
        <f t="shared" si="30"/>
        <v>Aggregate1-in-10July Monthly System Peak Day30% Cycling24</v>
      </c>
      <c r="G1962">
        <v>5.2599770000000001</v>
      </c>
      <c r="H1962">
        <v>5.2599770000000001</v>
      </c>
      <c r="I1962">
        <v>71.991900000000001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1337</v>
      </c>
      <c r="P1962" t="s">
        <v>59</v>
      </c>
      <c r="Q1962" t="s">
        <v>60</v>
      </c>
    </row>
    <row r="1963" spans="1:17" x14ac:dyDescent="0.25">
      <c r="A1963" t="s">
        <v>30</v>
      </c>
      <c r="B1963" t="s">
        <v>38</v>
      </c>
      <c r="C1963" t="s">
        <v>50</v>
      </c>
      <c r="D1963" t="s">
        <v>31</v>
      </c>
      <c r="E1963">
        <v>24</v>
      </c>
      <c r="F1963" t="str">
        <f t="shared" si="30"/>
        <v>Average Per Ton1-in-10July Monthly System Peak Day50% Cycling24</v>
      </c>
      <c r="G1963">
        <v>0.38372529999999999</v>
      </c>
      <c r="H1963">
        <v>0.38372539999999999</v>
      </c>
      <c r="I1963">
        <v>72.0715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3452</v>
      </c>
      <c r="P1963" t="s">
        <v>59</v>
      </c>
      <c r="Q1963" t="s">
        <v>60</v>
      </c>
    </row>
    <row r="1964" spans="1:17" x14ac:dyDescent="0.25">
      <c r="A1964" t="s">
        <v>28</v>
      </c>
      <c r="B1964" t="s">
        <v>38</v>
      </c>
      <c r="C1964" t="s">
        <v>50</v>
      </c>
      <c r="D1964" t="s">
        <v>31</v>
      </c>
      <c r="E1964">
        <v>24</v>
      </c>
      <c r="F1964" t="str">
        <f t="shared" si="30"/>
        <v>Average Per Premise1-in-10July Monthly System Peak Day50% Cycling24</v>
      </c>
      <c r="G1964">
        <v>3.3072080000000001</v>
      </c>
      <c r="H1964">
        <v>3.3072080000000001</v>
      </c>
      <c r="I1964">
        <v>72.0715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3452</v>
      </c>
      <c r="P1964" t="s">
        <v>59</v>
      </c>
      <c r="Q1964" t="s">
        <v>60</v>
      </c>
    </row>
    <row r="1965" spans="1:17" x14ac:dyDescent="0.25">
      <c r="A1965" t="s">
        <v>29</v>
      </c>
      <c r="B1965" t="s">
        <v>38</v>
      </c>
      <c r="C1965" t="s">
        <v>50</v>
      </c>
      <c r="D1965" t="s">
        <v>31</v>
      </c>
      <c r="E1965">
        <v>24</v>
      </c>
      <c r="F1965" t="str">
        <f t="shared" si="30"/>
        <v>Average Per Device1-in-10July Monthly System Peak Day50% Cycling24</v>
      </c>
      <c r="G1965">
        <v>1.4882649999999999</v>
      </c>
      <c r="H1965">
        <v>1.4882649999999999</v>
      </c>
      <c r="I1965">
        <v>72.0715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3452</v>
      </c>
      <c r="P1965" t="s">
        <v>59</v>
      </c>
      <c r="Q1965" t="s">
        <v>60</v>
      </c>
    </row>
    <row r="1966" spans="1:17" x14ac:dyDescent="0.25">
      <c r="A1966" t="s">
        <v>43</v>
      </c>
      <c r="B1966" t="s">
        <v>38</v>
      </c>
      <c r="C1966" t="s">
        <v>50</v>
      </c>
      <c r="D1966" t="s">
        <v>31</v>
      </c>
      <c r="E1966">
        <v>24</v>
      </c>
      <c r="F1966" t="str">
        <f t="shared" si="30"/>
        <v>Aggregate1-in-10July Monthly System Peak Day50% Cycling24</v>
      </c>
      <c r="G1966">
        <v>11.41648</v>
      </c>
      <c r="H1966">
        <v>11.41648</v>
      </c>
      <c r="I1966">
        <v>72.0715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3452</v>
      </c>
      <c r="P1966" t="s">
        <v>59</v>
      </c>
      <c r="Q1966" t="s">
        <v>60</v>
      </c>
    </row>
    <row r="1967" spans="1:17" x14ac:dyDescent="0.25">
      <c r="A1967" t="s">
        <v>30</v>
      </c>
      <c r="B1967" t="s">
        <v>38</v>
      </c>
      <c r="C1967" t="s">
        <v>50</v>
      </c>
      <c r="D1967" t="s">
        <v>26</v>
      </c>
      <c r="E1967">
        <v>24</v>
      </c>
      <c r="F1967" t="str">
        <f t="shared" si="30"/>
        <v>Average Per Ton1-in-10July Monthly System Peak DayAll24</v>
      </c>
      <c r="G1967">
        <v>0.38012010000000002</v>
      </c>
      <c r="H1967">
        <v>0.38012010000000002</v>
      </c>
      <c r="I1967">
        <v>72.049300000000002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4789</v>
      </c>
      <c r="P1967" t="s">
        <v>59</v>
      </c>
      <c r="Q1967" t="s">
        <v>60</v>
      </c>
    </row>
    <row r="1968" spans="1:17" x14ac:dyDescent="0.25">
      <c r="A1968" t="s">
        <v>28</v>
      </c>
      <c r="B1968" t="s">
        <v>38</v>
      </c>
      <c r="C1968" t="s">
        <v>50</v>
      </c>
      <c r="D1968" t="s">
        <v>26</v>
      </c>
      <c r="E1968">
        <v>24</v>
      </c>
      <c r="F1968" t="str">
        <f t="shared" si="30"/>
        <v>Average Per Premise1-in-10July Monthly System Peak DayAll24</v>
      </c>
      <c r="G1968">
        <v>3.4874130000000001</v>
      </c>
      <c r="H1968">
        <v>3.4874139999999998</v>
      </c>
      <c r="I1968">
        <v>72.049300000000002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4789</v>
      </c>
      <c r="P1968" t="s">
        <v>59</v>
      </c>
      <c r="Q1968" t="s">
        <v>60</v>
      </c>
    </row>
    <row r="1969" spans="1:17" x14ac:dyDescent="0.25">
      <c r="A1969" t="s">
        <v>29</v>
      </c>
      <c r="B1969" t="s">
        <v>38</v>
      </c>
      <c r="C1969" t="s">
        <v>50</v>
      </c>
      <c r="D1969" t="s">
        <v>26</v>
      </c>
      <c r="E1969">
        <v>24</v>
      </c>
      <c r="F1969" t="str">
        <f t="shared" si="30"/>
        <v>Average Per Device1-in-10July Monthly System Peak DayAll24</v>
      </c>
      <c r="G1969">
        <v>1.475112</v>
      </c>
      <c r="H1969">
        <v>1.4751129999999999</v>
      </c>
      <c r="I1969">
        <v>72.049300000000002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4789</v>
      </c>
      <c r="P1969" t="s">
        <v>59</v>
      </c>
      <c r="Q1969" t="s">
        <v>60</v>
      </c>
    </row>
    <row r="1970" spans="1:17" x14ac:dyDescent="0.25">
      <c r="A1970" t="s">
        <v>43</v>
      </c>
      <c r="B1970" t="s">
        <v>38</v>
      </c>
      <c r="C1970" t="s">
        <v>50</v>
      </c>
      <c r="D1970" t="s">
        <v>26</v>
      </c>
      <c r="E1970">
        <v>24</v>
      </c>
      <c r="F1970" t="str">
        <f t="shared" si="30"/>
        <v>Aggregate1-in-10July Monthly System Peak DayAll24</v>
      </c>
      <c r="G1970">
        <v>16.701219999999999</v>
      </c>
      <c r="H1970">
        <v>16.701219999999999</v>
      </c>
      <c r="I1970">
        <v>72.049300000000002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4789</v>
      </c>
      <c r="P1970" t="s">
        <v>59</v>
      </c>
      <c r="Q1970" t="s">
        <v>60</v>
      </c>
    </row>
    <row r="1971" spans="1:17" x14ac:dyDescent="0.25">
      <c r="A1971" t="s">
        <v>30</v>
      </c>
      <c r="B1971" t="s">
        <v>38</v>
      </c>
      <c r="C1971" t="s">
        <v>51</v>
      </c>
      <c r="D1971" t="s">
        <v>48</v>
      </c>
      <c r="E1971">
        <v>24</v>
      </c>
      <c r="F1971" t="str">
        <f t="shared" si="30"/>
        <v>Average Per Ton1-in-10June Monthly System Peak Day30% Cycling24</v>
      </c>
      <c r="G1971">
        <v>0.36212149999999999</v>
      </c>
      <c r="H1971">
        <v>0.36212149999999999</v>
      </c>
      <c r="I1971">
        <v>69.2363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1337</v>
      </c>
      <c r="P1971" t="s">
        <v>59</v>
      </c>
      <c r="Q1971" t="s">
        <v>60</v>
      </c>
    </row>
    <row r="1972" spans="1:17" x14ac:dyDescent="0.25">
      <c r="A1972" t="s">
        <v>28</v>
      </c>
      <c r="B1972" t="s">
        <v>38</v>
      </c>
      <c r="C1972" t="s">
        <v>51</v>
      </c>
      <c r="D1972" t="s">
        <v>48</v>
      </c>
      <c r="E1972">
        <v>24</v>
      </c>
      <c r="F1972" t="str">
        <f t="shared" si="30"/>
        <v>Average Per Premise1-in-10June Monthly System Peak Day30% Cycling24</v>
      </c>
      <c r="G1972">
        <v>3.841955</v>
      </c>
      <c r="H1972">
        <v>3.841955</v>
      </c>
      <c r="I1972">
        <v>69.2363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1337</v>
      </c>
      <c r="P1972" t="s">
        <v>59</v>
      </c>
      <c r="Q1972" t="s">
        <v>60</v>
      </c>
    </row>
    <row r="1973" spans="1:17" x14ac:dyDescent="0.25">
      <c r="A1973" t="s">
        <v>29</v>
      </c>
      <c r="B1973" t="s">
        <v>38</v>
      </c>
      <c r="C1973" t="s">
        <v>51</v>
      </c>
      <c r="D1973" t="s">
        <v>48</v>
      </c>
      <c r="E1973">
        <v>24</v>
      </c>
      <c r="F1973" t="str">
        <f t="shared" si="30"/>
        <v>Average Per Device1-in-10June Monthly System Peak Day30% Cycling24</v>
      </c>
      <c r="G1973">
        <v>1.406928</v>
      </c>
      <c r="H1973">
        <v>1.406928</v>
      </c>
      <c r="I1973">
        <v>69.2363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1337</v>
      </c>
      <c r="P1973" t="s">
        <v>59</v>
      </c>
      <c r="Q1973" t="s">
        <v>60</v>
      </c>
    </row>
    <row r="1974" spans="1:17" x14ac:dyDescent="0.25">
      <c r="A1974" t="s">
        <v>43</v>
      </c>
      <c r="B1974" t="s">
        <v>38</v>
      </c>
      <c r="C1974" t="s">
        <v>51</v>
      </c>
      <c r="D1974" t="s">
        <v>48</v>
      </c>
      <c r="E1974">
        <v>24</v>
      </c>
      <c r="F1974" t="str">
        <f t="shared" si="30"/>
        <v>Aggregate1-in-10June Monthly System Peak Day30% Cycling24</v>
      </c>
      <c r="G1974">
        <v>5.1366940000000003</v>
      </c>
      <c r="H1974">
        <v>5.1366940000000003</v>
      </c>
      <c r="I1974">
        <v>69.2363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1337</v>
      </c>
      <c r="P1974" t="s">
        <v>59</v>
      </c>
      <c r="Q1974" t="s">
        <v>60</v>
      </c>
    </row>
    <row r="1975" spans="1:17" x14ac:dyDescent="0.25">
      <c r="A1975" t="s">
        <v>30</v>
      </c>
      <c r="B1975" t="s">
        <v>38</v>
      </c>
      <c r="C1975" t="s">
        <v>51</v>
      </c>
      <c r="D1975" t="s">
        <v>31</v>
      </c>
      <c r="E1975">
        <v>24</v>
      </c>
      <c r="F1975" t="str">
        <f t="shared" si="30"/>
        <v>Average Per Ton1-in-10June Monthly System Peak Day50% Cycling24</v>
      </c>
      <c r="G1975">
        <v>0.38015209999999999</v>
      </c>
      <c r="H1975">
        <v>0.38015209999999999</v>
      </c>
      <c r="I1975">
        <v>69.642700000000005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3452</v>
      </c>
      <c r="P1975" t="s">
        <v>59</v>
      </c>
      <c r="Q1975" t="s">
        <v>60</v>
      </c>
    </row>
    <row r="1976" spans="1:17" x14ac:dyDescent="0.25">
      <c r="A1976" t="s">
        <v>28</v>
      </c>
      <c r="B1976" t="s">
        <v>38</v>
      </c>
      <c r="C1976" t="s">
        <v>51</v>
      </c>
      <c r="D1976" t="s">
        <v>31</v>
      </c>
      <c r="E1976">
        <v>24</v>
      </c>
      <c r="F1976" t="str">
        <f t="shared" si="30"/>
        <v>Average Per Premise1-in-10June Monthly System Peak Day50% Cycling24</v>
      </c>
      <c r="G1976">
        <v>3.2764120000000001</v>
      </c>
      <c r="H1976">
        <v>3.2764120000000001</v>
      </c>
      <c r="I1976">
        <v>69.642700000000005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3452</v>
      </c>
      <c r="P1976" t="s">
        <v>59</v>
      </c>
      <c r="Q1976" t="s">
        <v>60</v>
      </c>
    </row>
    <row r="1977" spans="1:17" x14ac:dyDescent="0.25">
      <c r="A1977" t="s">
        <v>29</v>
      </c>
      <c r="B1977" t="s">
        <v>38</v>
      </c>
      <c r="C1977" t="s">
        <v>51</v>
      </c>
      <c r="D1977" t="s">
        <v>31</v>
      </c>
      <c r="E1977">
        <v>24</v>
      </c>
      <c r="F1977" t="str">
        <f t="shared" si="30"/>
        <v>Average Per Device1-in-10June Monthly System Peak Day50% Cycling24</v>
      </c>
      <c r="G1977">
        <v>1.474407</v>
      </c>
      <c r="H1977">
        <v>1.474407</v>
      </c>
      <c r="I1977">
        <v>69.642700000000005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3452</v>
      </c>
      <c r="P1977" t="s">
        <v>59</v>
      </c>
      <c r="Q1977" t="s">
        <v>60</v>
      </c>
    </row>
    <row r="1978" spans="1:17" x14ac:dyDescent="0.25">
      <c r="A1978" t="s">
        <v>43</v>
      </c>
      <c r="B1978" t="s">
        <v>38</v>
      </c>
      <c r="C1978" t="s">
        <v>51</v>
      </c>
      <c r="D1978" t="s">
        <v>31</v>
      </c>
      <c r="E1978">
        <v>24</v>
      </c>
      <c r="F1978" t="str">
        <f t="shared" si="30"/>
        <v>Aggregate1-in-10June Monthly System Peak Day50% Cycling24</v>
      </c>
      <c r="G1978">
        <v>11.310169999999999</v>
      </c>
      <c r="H1978">
        <v>11.310169999999999</v>
      </c>
      <c r="I1978">
        <v>69.642700000000005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3452</v>
      </c>
      <c r="P1978" t="s">
        <v>59</v>
      </c>
      <c r="Q1978" t="s">
        <v>60</v>
      </c>
    </row>
    <row r="1979" spans="1:17" x14ac:dyDescent="0.25">
      <c r="A1979" t="s">
        <v>30</v>
      </c>
      <c r="B1979" t="s">
        <v>38</v>
      </c>
      <c r="C1979" t="s">
        <v>51</v>
      </c>
      <c r="D1979" t="s">
        <v>26</v>
      </c>
      <c r="E1979">
        <v>24</v>
      </c>
      <c r="F1979" t="str">
        <f t="shared" si="30"/>
        <v>Average Per Ton1-in-10June Monthly System Peak DayAll24</v>
      </c>
      <c r="G1979">
        <v>0.37511800000000001</v>
      </c>
      <c r="H1979">
        <v>0.37511800000000001</v>
      </c>
      <c r="I1979">
        <v>69.529200000000003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4789</v>
      </c>
      <c r="P1979" t="s">
        <v>59</v>
      </c>
      <c r="Q1979" t="s">
        <v>60</v>
      </c>
    </row>
    <row r="1980" spans="1:17" x14ac:dyDescent="0.25">
      <c r="A1980" t="s">
        <v>28</v>
      </c>
      <c r="B1980" t="s">
        <v>38</v>
      </c>
      <c r="C1980" t="s">
        <v>51</v>
      </c>
      <c r="D1980" t="s">
        <v>26</v>
      </c>
      <c r="E1980">
        <v>24</v>
      </c>
      <c r="F1980" t="str">
        <f t="shared" si="30"/>
        <v>Average Per Premise1-in-10June Monthly System Peak DayAll24</v>
      </c>
      <c r="G1980">
        <v>3.441522</v>
      </c>
      <c r="H1980">
        <v>3.441522</v>
      </c>
      <c r="I1980">
        <v>69.529200000000003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4789</v>
      </c>
      <c r="P1980" t="s">
        <v>59</v>
      </c>
      <c r="Q1980" t="s">
        <v>60</v>
      </c>
    </row>
    <row r="1981" spans="1:17" x14ac:dyDescent="0.25">
      <c r="A1981" t="s">
        <v>29</v>
      </c>
      <c r="B1981" t="s">
        <v>38</v>
      </c>
      <c r="C1981" t="s">
        <v>51</v>
      </c>
      <c r="D1981" t="s">
        <v>26</v>
      </c>
      <c r="E1981">
        <v>24</v>
      </c>
      <c r="F1981" t="str">
        <f t="shared" si="30"/>
        <v>Average Per Device1-in-10June Monthly System Peak DayAll24</v>
      </c>
      <c r="G1981">
        <v>1.4557009999999999</v>
      </c>
      <c r="H1981">
        <v>1.4557009999999999</v>
      </c>
      <c r="I1981">
        <v>69.529200000000003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4789</v>
      </c>
      <c r="P1981" t="s">
        <v>59</v>
      </c>
      <c r="Q1981" t="s">
        <v>60</v>
      </c>
    </row>
    <row r="1982" spans="1:17" x14ac:dyDescent="0.25">
      <c r="A1982" t="s">
        <v>43</v>
      </c>
      <c r="B1982" t="s">
        <v>38</v>
      </c>
      <c r="C1982" t="s">
        <v>51</v>
      </c>
      <c r="D1982" t="s">
        <v>26</v>
      </c>
      <c r="E1982">
        <v>24</v>
      </c>
      <c r="F1982" t="str">
        <f t="shared" si="30"/>
        <v>Aggregate1-in-10June Monthly System Peak DayAll24</v>
      </c>
      <c r="G1982">
        <v>16.481449999999999</v>
      </c>
      <c r="H1982">
        <v>16.481449999999999</v>
      </c>
      <c r="I1982">
        <v>69.529200000000003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4789</v>
      </c>
      <c r="P1982" t="s">
        <v>59</v>
      </c>
      <c r="Q1982" t="s">
        <v>60</v>
      </c>
    </row>
    <row r="1983" spans="1:17" x14ac:dyDescent="0.25">
      <c r="A1983" t="s">
        <v>30</v>
      </c>
      <c r="B1983" t="s">
        <v>38</v>
      </c>
      <c r="C1983" t="s">
        <v>52</v>
      </c>
      <c r="D1983" t="s">
        <v>48</v>
      </c>
      <c r="E1983">
        <v>24</v>
      </c>
      <c r="F1983" t="str">
        <f t="shared" si="30"/>
        <v>Average Per Ton1-in-10May Monthly System Peak Day30% Cycling24</v>
      </c>
      <c r="G1983">
        <v>0.3623692</v>
      </c>
      <c r="H1983">
        <v>0.3623692</v>
      </c>
      <c r="I1983">
        <v>69.333500000000001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1337</v>
      </c>
      <c r="P1983" t="s">
        <v>59</v>
      </c>
      <c r="Q1983" t="s">
        <v>60</v>
      </c>
    </row>
    <row r="1984" spans="1:17" x14ac:dyDescent="0.25">
      <c r="A1984" t="s">
        <v>28</v>
      </c>
      <c r="B1984" t="s">
        <v>38</v>
      </c>
      <c r="C1984" t="s">
        <v>52</v>
      </c>
      <c r="D1984" t="s">
        <v>48</v>
      </c>
      <c r="E1984">
        <v>24</v>
      </c>
      <c r="F1984" t="str">
        <f t="shared" si="30"/>
        <v>Average Per Premise1-in-10May Monthly System Peak Day30% Cycling24</v>
      </c>
      <c r="G1984">
        <v>3.8445830000000001</v>
      </c>
      <c r="H1984">
        <v>3.8445830000000001</v>
      </c>
      <c r="I1984">
        <v>69.333500000000001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1337</v>
      </c>
      <c r="P1984" t="s">
        <v>59</v>
      </c>
      <c r="Q1984" t="s">
        <v>60</v>
      </c>
    </row>
    <row r="1985" spans="1:17" x14ac:dyDescent="0.25">
      <c r="A1985" t="s">
        <v>29</v>
      </c>
      <c r="B1985" t="s">
        <v>38</v>
      </c>
      <c r="C1985" t="s">
        <v>52</v>
      </c>
      <c r="D1985" t="s">
        <v>48</v>
      </c>
      <c r="E1985">
        <v>24</v>
      </c>
      <c r="F1985" t="str">
        <f t="shared" si="30"/>
        <v>Average Per Device1-in-10May Monthly System Peak Day30% Cycling24</v>
      </c>
      <c r="G1985">
        <v>1.4078900000000001</v>
      </c>
      <c r="H1985">
        <v>1.4078900000000001</v>
      </c>
      <c r="I1985">
        <v>69.333500000000001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1337</v>
      </c>
      <c r="P1985" t="s">
        <v>59</v>
      </c>
      <c r="Q1985" t="s">
        <v>60</v>
      </c>
    </row>
    <row r="1986" spans="1:17" x14ac:dyDescent="0.25">
      <c r="A1986" t="s">
        <v>43</v>
      </c>
      <c r="B1986" t="s">
        <v>38</v>
      </c>
      <c r="C1986" t="s">
        <v>52</v>
      </c>
      <c r="D1986" t="s">
        <v>48</v>
      </c>
      <c r="E1986">
        <v>24</v>
      </c>
      <c r="F1986" t="str">
        <f t="shared" si="30"/>
        <v>Aggregate1-in-10May Monthly System Peak Day30% Cycling24</v>
      </c>
      <c r="G1986">
        <v>5.1402070000000002</v>
      </c>
      <c r="H1986">
        <v>5.1402070000000002</v>
      </c>
      <c r="I1986">
        <v>69.333500000000001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1337</v>
      </c>
      <c r="P1986" t="s">
        <v>59</v>
      </c>
      <c r="Q1986" t="s">
        <v>60</v>
      </c>
    </row>
    <row r="1987" spans="1:17" x14ac:dyDescent="0.25">
      <c r="A1987" t="s">
        <v>30</v>
      </c>
      <c r="B1987" t="s">
        <v>38</v>
      </c>
      <c r="C1987" t="s">
        <v>52</v>
      </c>
      <c r="D1987" t="s">
        <v>31</v>
      </c>
      <c r="E1987">
        <v>24</v>
      </c>
      <c r="F1987" t="str">
        <f t="shared" ref="F1987:F2050" si="31">CONCATENATE(A1987,B1987,C1987,D1987,E1987)</f>
        <v>Average Per Ton1-in-10May Monthly System Peak Day50% Cycling24</v>
      </c>
      <c r="G1987">
        <v>0.37982700000000003</v>
      </c>
      <c r="H1987">
        <v>0.37982700000000003</v>
      </c>
      <c r="I1987">
        <v>69.771799999999999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3452</v>
      </c>
      <c r="P1987" t="s">
        <v>59</v>
      </c>
      <c r="Q1987" t="s">
        <v>60</v>
      </c>
    </row>
    <row r="1988" spans="1:17" x14ac:dyDescent="0.25">
      <c r="A1988" t="s">
        <v>28</v>
      </c>
      <c r="B1988" t="s">
        <v>38</v>
      </c>
      <c r="C1988" t="s">
        <v>52</v>
      </c>
      <c r="D1988" t="s">
        <v>31</v>
      </c>
      <c r="E1988">
        <v>24</v>
      </c>
      <c r="F1988" t="str">
        <f t="shared" si="31"/>
        <v>Average Per Premise1-in-10May Monthly System Peak Day50% Cycling24</v>
      </c>
      <c r="G1988">
        <v>3.273609</v>
      </c>
      <c r="H1988">
        <v>3.273609</v>
      </c>
      <c r="I1988">
        <v>69.771799999999999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3452</v>
      </c>
      <c r="P1988" t="s">
        <v>59</v>
      </c>
      <c r="Q1988" t="s">
        <v>60</v>
      </c>
    </row>
    <row r="1989" spans="1:17" x14ac:dyDescent="0.25">
      <c r="A1989" t="s">
        <v>29</v>
      </c>
      <c r="B1989" t="s">
        <v>38</v>
      </c>
      <c r="C1989" t="s">
        <v>52</v>
      </c>
      <c r="D1989" t="s">
        <v>31</v>
      </c>
      <c r="E1989">
        <v>24</v>
      </c>
      <c r="F1989" t="str">
        <f t="shared" si="31"/>
        <v>Average Per Device1-in-10May Monthly System Peak Day50% Cycling24</v>
      </c>
      <c r="G1989">
        <v>1.4731449999999999</v>
      </c>
      <c r="H1989">
        <v>1.4731449999999999</v>
      </c>
      <c r="I1989">
        <v>69.771799999999999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3452</v>
      </c>
      <c r="P1989" t="s">
        <v>59</v>
      </c>
      <c r="Q1989" t="s">
        <v>60</v>
      </c>
    </row>
    <row r="1990" spans="1:17" x14ac:dyDescent="0.25">
      <c r="A1990" t="s">
        <v>43</v>
      </c>
      <c r="B1990" t="s">
        <v>38</v>
      </c>
      <c r="C1990" t="s">
        <v>52</v>
      </c>
      <c r="D1990" t="s">
        <v>31</v>
      </c>
      <c r="E1990">
        <v>24</v>
      </c>
      <c r="F1990" t="str">
        <f t="shared" si="31"/>
        <v>Aggregate1-in-10May Monthly System Peak Day50% Cycling24</v>
      </c>
      <c r="G1990">
        <v>11.3005</v>
      </c>
      <c r="H1990">
        <v>11.3005</v>
      </c>
      <c r="I1990">
        <v>69.771799999999999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3452</v>
      </c>
      <c r="P1990" t="s">
        <v>59</v>
      </c>
      <c r="Q1990" t="s">
        <v>60</v>
      </c>
    </row>
    <row r="1991" spans="1:17" x14ac:dyDescent="0.25">
      <c r="A1991" t="s">
        <v>30</v>
      </c>
      <c r="B1991" t="s">
        <v>38</v>
      </c>
      <c r="C1991" t="s">
        <v>52</v>
      </c>
      <c r="D1991" t="s">
        <v>26</v>
      </c>
      <c r="E1991">
        <v>24</v>
      </c>
      <c r="F1991" t="str">
        <f t="shared" si="31"/>
        <v>Average Per Ton1-in-10May Monthly System Peak DayAll24</v>
      </c>
      <c r="G1991">
        <v>0.37495279999999998</v>
      </c>
      <c r="H1991">
        <v>0.37495279999999998</v>
      </c>
      <c r="I1991">
        <v>69.6494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4789</v>
      </c>
      <c r="P1991" t="s">
        <v>59</v>
      </c>
      <c r="Q1991" t="s">
        <v>60</v>
      </c>
    </row>
    <row r="1992" spans="1:17" x14ac:dyDescent="0.25">
      <c r="A1992" t="s">
        <v>28</v>
      </c>
      <c r="B1992" t="s">
        <v>38</v>
      </c>
      <c r="C1992" t="s">
        <v>52</v>
      </c>
      <c r="D1992" t="s">
        <v>26</v>
      </c>
      <c r="E1992">
        <v>24</v>
      </c>
      <c r="F1992" t="str">
        <f t="shared" si="31"/>
        <v>Average Per Premise1-in-10May Monthly System Peak DayAll24</v>
      </c>
      <c r="G1992">
        <v>3.4400059999999999</v>
      </c>
      <c r="H1992">
        <v>3.4400059999999999</v>
      </c>
      <c r="I1992">
        <v>69.6494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4789</v>
      </c>
      <c r="P1992" t="s">
        <v>59</v>
      </c>
      <c r="Q1992" t="s">
        <v>60</v>
      </c>
    </row>
    <row r="1993" spans="1:17" x14ac:dyDescent="0.25">
      <c r="A1993" t="s">
        <v>29</v>
      </c>
      <c r="B1993" t="s">
        <v>38</v>
      </c>
      <c r="C1993" t="s">
        <v>52</v>
      </c>
      <c r="D1993" t="s">
        <v>26</v>
      </c>
      <c r="E1993">
        <v>24</v>
      </c>
      <c r="F1993" t="str">
        <f t="shared" si="31"/>
        <v>Average Per Device1-in-10May Monthly System Peak DayAll24</v>
      </c>
      <c r="G1993">
        <v>1.45506</v>
      </c>
      <c r="H1993">
        <v>1.45506</v>
      </c>
      <c r="I1993">
        <v>69.6494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4789</v>
      </c>
      <c r="P1993" t="s">
        <v>59</v>
      </c>
      <c r="Q1993" t="s">
        <v>60</v>
      </c>
    </row>
    <row r="1994" spans="1:17" x14ac:dyDescent="0.25">
      <c r="A1994" t="s">
        <v>43</v>
      </c>
      <c r="B1994" t="s">
        <v>38</v>
      </c>
      <c r="C1994" t="s">
        <v>52</v>
      </c>
      <c r="D1994" t="s">
        <v>26</v>
      </c>
      <c r="E1994">
        <v>24</v>
      </c>
      <c r="F1994" t="str">
        <f t="shared" si="31"/>
        <v>Aggregate1-in-10May Monthly System Peak DayAll24</v>
      </c>
      <c r="G1994">
        <v>16.47419</v>
      </c>
      <c r="H1994">
        <v>16.47419</v>
      </c>
      <c r="I1994">
        <v>69.6494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4789</v>
      </c>
      <c r="P1994" t="s">
        <v>59</v>
      </c>
      <c r="Q1994" t="s">
        <v>60</v>
      </c>
    </row>
    <row r="1995" spans="1:17" x14ac:dyDescent="0.25">
      <c r="A1995" t="s">
        <v>30</v>
      </c>
      <c r="B1995" t="s">
        <v>38</v>
      </c>
      <c r="C1995" t="s">
        <v>53</v>
      </c>
      <c r="D1995" t="s">
        <v>48</v>
      </c>
      <c r="E1995">
        <v>24</v>
      </c>
      <c r="F1995" t="str">
        <f t="shared" si="31"/>
        <v>Average Per Ton1-in-10October Monthly System Peak Day30% Cycling24</v>
      </c>
      <c r="G1995">
        <v>0.38307960000000002</v>
      </c>
      <c r="H1995">
        <v>0.38307960000000002</v>
      </c>
      <c r="I1995">
        <v>69.531599999999997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1337</v>
      </c>
      <c r="P1995" t="s">
        <v>59</v>
      </c>
      <c r="Q1995" t="s">
        <v>60</v>
      </c>
    </row>
    <row r="1996" spans="1:17" x14ac:dyDescent="0.25">
      <c r="A1996" t="s">
        <v>28</v>
      </c>
      <c r="B1996" t="s">
        <v>38</v>
      </c>
      <c r="C1996" t="s">
        <v>53</v>
      </c>
      <c r="D1996" t="s">
        <v>48</v>
      </c>
      <c r="E1996">
        <v>24</v>
      </c>
      <c r="F1996" t="str">
        <f t="shared" si="31"/>
        <v>Average Per Premise1-in-10October Monthly System Peak Day30% Cycling24</v>
      </c>
      <c r="G1996">
        <v>4.0643120000000001</v>
      </c>
      <c r="H1996">
        <v>4.0643120000000001</v>
      </c>
      <c r="I1996">
        <v>69.531599999999997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1337</v>
      </c>
      <c r="P1996" t="s">
        <v>59</v>
      </c>
      <c r="Q1996" t="s">
        <v>60</v>
      </c>
    </row>
    <row r="1997" spans="1:17" x14ac:dyDescent="0.25">
      <c r="A1997" t="s">
        <v>29</v>
      </c>
      <c r="B1997" t="s">
        <v>38</v>
      </c>
      <c r="C1997" t="s">
        <v>53</v>
      </c>
      <c r="D1997" t="s">
        <v>48</v>
      </c>
      <c r="E1997">
        <v>24</v>
      </c>
      <c r="F1997" t="str">
        <f t="shared" si="31"/>
        <v>Average Per Device1-in-10October Monthly System Peak Day30% Cycling24</v>
      </c>
      <c r="G1997">
        <v>1.4883550000000001</v>
      </c>
      <c r="H1997">
        <v>1.4883550000000001</v>
      </c>
      <c r="I1997">
        <v>69.531599999999997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1337</v>
      </c>
      <c r="P1997" t="s">
        <v>59</v>
      </c>
      <c r="Q1997" t="s">
        <v>60</v>
      </c>
    </row>
    <row r="1998" spans="1:17" x14ac:dyDescent="0.25">
      <c r="A1998" t="s">
        <v>43</v>
      </c>
      <c r="B1998" t="s">
        <v>38</v>
      </c>
      <c r="C1998" t="s">
        <v>53</v>
      </c>
      <c r="D1998" t="s">
        <v>48</v>
      </c>
      <c r="E1998">
        <v>24</v>
      </c>
      <c r="F1998" t="str">
        <f t="shared" si="31"/>
        <v>Aggregate1-in-10October Monthly System Peak Day30% Cycling24</v>
      </c>
      <c r="G1998">
        <v>5.4339849999999998</v>
      </c>
      <c r="H1998">
        <v>5.4339849999999998</v>
      </c>
      <c r="I1998">
        <v>69.531599999999997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1337</v>
      </c>
      <c r="P1998" t="s">
        <v>59</v>
      </c>
      <c r="Q1998" t="s">
        <v>60</v>
      </c>
    </row>
    <row r="1999" spans="1:17" x14ac:dyDescent="0.25">
      <c r="A1999" t="s">
        <v>30</v>
      </c>
      <c r="B1999" t="s">
        <v>38</v>
      </c>
      <c r="C1999" t="s">
        <v>53</v>
      </c>
      <c r="D1999" t="s">
        <v>31</v>
      </c>
      <c r="E1999">
        <v>24</v>
      </c>
      <c r="F1999" t="str">
        <f t="shared" si="31"/>
        <v>Average Per Ton1-in-10October Monthly System Peak Day50% Cycling24</v>
      </c>
      <c r="G1999">
        <v>0.3893876</v>
      </c>
      <c r="H1999">
        <v>0.3893876</v>
      </c>
      <c r="I1999">
        <v>70.034999999999997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3452</v>
      </c>
      <c r="P1999" t="s">
        <v>59</v>
      </c>
      <c r="Q1999" t="s">
        <v>60</v>
      </c>
    </row>
    <row r="2000" spans="1:17" x14ac:dyDescent="0.25">
      <c r="A2000" t="s">
        <v>28</v>
      </c>
      <c r="B2000" t="s">
        <v>38</v>
      </c>
      <c r="C2000" t="s">
        <v>53</v>
      </c>
      <c r="D2000" t="s">
        <v>31</v>
      </c>
      <c r="E2000">
        <v>24</v>
      </c>
      <c r="F2000" t="str">
        <f t="shared" si="31"/>
        <v>Average Per Premise1-in-10October Monthly System Peak Day50% Cycling24</v>
      </c>
      <c r="G2000">
        <v>3.3560089999999998</v>
      </c>
      <c r="H2000">
        <v>3.3560089999999998</v>
      </c>
      <c r="I2000">
        <v>70.034999999999997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3452</v>
      </c>
      <c r="P2000" t="s">
        <v>59</v>
      </c>
      <c r="Q2000" t="s">
        <v>60</v>
      </c>
    </row>
    <row r="2001" spans="1:17" x14ac:dyDescent="0.25">
      <c r="A2001" t="s">
        <v>29</v>
      </c>
      <c r="B2001" t="s">
        <v>38</v>
      </c>
      <c r="C2001" t="s">
        <v>53</v>
      </c>
      <c r="D2001" t="s">
        <v>31</v>
      </c>
      <c r="E2001">
        <v>24</v>
      </c>
      <c r="F2001" t="str">
        <f t="shared" si="31"/>
        <v>Average Per Device1-in-10October Monthly System Peak Day50% Cycling24</v>
      </c>
      <c r="G2001">
        <v>1.5102260000000001</v>
      </c>
      <c r="H2001">
        <v>1.5102260000000001</v>
      </c>
      <c r="I2001">
        <v>70.034999999999997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3452</v>
      </c>
      <c r="P2001" t="s">
        <v>59</v>
      </c>
      <c r="Q2001" t="s">
        <v>60</v>
      </c>
    </row>
    <row r="2002" spans="1:17" x14ac:dyDescent="0.25">
      <c r="A2002" t="s">
        <v>43</v>
      </c>
      <c r="B2002" t="s">
        <v>38</v>
      </c>
      <c r="C2002" t="s">
        <v>53</v>
      </c>
      <c r="D2002" t="s">
        <v>31</v>
      </c>
      <c r="E2002">
        <v>24</v>
      </c>
      <c r="F2002" t="str">
        <f t="shared" si="31"/>
        <v>Aggregate1-in-10October Monthly System Peak Day50% Cycling24</v>
      </c>
      <c r="G2002">
        <v>11.58494</v>
      </c>
      <c r="H2002">
        <v>11.58494</v>
      </c>
      <c r="I2002">
        <v>70.034999999999997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3452</v>
      </c>
      <c r="P2002" t="s">
        <v>59</v>
      </c>
      <c r="Q2002" t="s">
        <v>60</v>
      </c>
    </row>
    <row r="2003" spans="1:17" x14ac:dyDescent="0.25">
      <c r="A2003" t="s">
        <v>30</v>
      </c>
      <c r="B2003" t="s">
        <v>38</v>
      </c>
      <c r="C2003" t="s">
        <v>53</v>
      </c>
      <c r="D2003" t="s">
        <v>26</v>
      </c>
      <c r="E2003">
        <v>24</v>
      </c>
      <c r="F2003" t="str">
        <f t="shared" si="31"/>
        <v>Average Per Ton1-in-10October Monthly System Peak DayAll24</v>
      </c>
      <c r="G2003">
        <v>0.38762639999999998</v>
      </c>
      <c r="H2003">
        <v>0.38762639999999998</v>
      </c>
      <c r="I2003">
        <v>69.894499999999994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4789</v>
      </c>
      <c r="P2003" t="s">
        <v>59</v>
      </c>
      <c r="Q2003" t="s">
        <v>60</v>
      </c>
    </row>
    <row r="2004" spans="1:17" x14ac:dyDescent="0.25">
      <c r="A2004" t="s">
        <v>28</v>
      </c>
      <c r="B2004" t="s">
        <v>38</v>
      </c>
      <c r="C2004" t="s">
        <v>53</v>
      </c>
      <c r="D2004" t="s">
        <v>26</v>
      </c>
      <c r="E2004">
        <v>24</v>
      </c>
      <c r="F2004" t="str">
        <f t="shared" si="31"/>
        <v>Average Per Premise1-in-10October Monthly System Peak DayAll24</v>
      </c>
      <c r="G2004">
        <v>3.5562800000000001</v>
      </c>
      <c r="H2004">
        <v>3.5562800000000001</v>
      </c>
      <c r="I2004">
        <v>69.894499999999994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4789</v>
      </c>
      <c r="P2004" t="s">
        <v>59</v>
      </c>
      <c r="Q2004" t="s">
        <v>60</v>
      </c>
    </row>
    <row r="2005" spans="1:17" x14ac:dyDescent="0.25">
      <c r="A2005" t="s">
        <v>29</v>
      </c>
      <c r="B2005" t="s">
        <v>38</v>
      </c>
      <c r="C2005" t="s">
        <v>53</v>
      </c>
      <c r="D2005" t="s">
        <v>26</v>
      </c>
      <c r="E2005">
        <v>24</v>
      </c>
      <c r="F2005" t="str">
        <f t="shared" si="31"/>
        <v>Average Per Device1-in-10October Monthly System Peak DayAll24</v>
      </c>
      <c r="G2005">
        <v>1.5042420000000001</v>
      </c>
      <c r="H2005">
        <v>1.5042420000000001</v>
      </c>
      <c r="I2005">
        <v>69.894499999999994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4789</v>
      </c>
      <c r="P2005" t="s">
        <v>59</v>
      </c>
      <c r="Q2005" t="s">
        <v>60</v>
      </c>
    </row>
    <row r="2006" spans="1:17" x14ac:dyDescent="0.25">
      <c r="A2006" t="s">
        <v>43</v>
      </c>
      <c r="B2006" t="s">
        <v>38</v>
      </c>
      <c r="C2006" t="s">
        <v>53</v>
      </c>
      <c r="D2006" t="s">
        <v>26</v>
      </c>
      <c r="E2006">
        <v>24</v>
      </c>
      <c r="F2006" t="str">
        <f t="shared" si="31"/>
        <v>Aggregate1-in-10October Monthly System Peak DayAll24</v>
      </c>
      <c r="G2006">
        <v>17.031030000000001</v>
      </c>
      <c r="H2006">
        <v>17.031030000000001</v>
      </c>
      <c r="I2006">
        <v>69.894499999999994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4789</v>
      </c>
      <c r="P2006" t="s">
        <v>59</v>
      </c>
      <c r="Q2006" t="s">
        <v>60</v>
      </c>
    </row>
    <row r="2007" spans="1:17" x14ac:dyDescent="0.25">
      <c r="A2007" t="s">
        <v>30</v>
      </c>
      <c r="B2007" t="s">
        <v>38</v>
      </c>
      <c r="C2007" t="s">
        <v>54</v>
      </c>
      <c r="D2007" t="s">
        <v>48</v>
      </c>
      <c r="E2007">
        <v>24</v>
      </c>
      <c r="F2007" t="str">
        <f t="shared" si="31"/>
        <v>Average Per Ton1-in-10September Monthly System Peak Day30% Cycling24</v>
      </c>
      <c r="G2007">
        <v>0.46777180000000002</v>
      </c>
      <c r="H2007">
        <v>0.46777180000000002</v>
      </c>
      <c r="I2007">
        <v>75.1905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1337</v>
      </c>
      <c r="P2007" t="s">
        <v>59</v>
      </c>
      <c r="Q2007" t="s">
        <v>60</v>
      </c>
    </row>
    <row r="2008" spans="1:17" x14ac:dyDescent="0.25">
      <c r="A2008" t="s">
        <v>28</v>
      </c>
      <c r="B2008" t="s">
        <v>38</v>
      </c>
      <c r="C2008" t="s">
        <v>54</v>
      </c>
      <c r="D2008" t="s">
        <v>48</v>
      </c>
      <c r="E2008">
        <v>24</v>
      </c>
      <c r="F2008" t="str">
        <f t="shared" si="31"/>
        <v>Average Per Premise1-in-10September Monthly System Peak Day30% Cycling24</v>
      </c>
      <c r="G2008">
        <v>4.96286</v>
      </c>
      <c r="H2008">
        <v>4.96286</v>
      </c>
      <c r="I2008">
        <v>75.1905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1337</v>
      </c>
      <c r="P2008" t="s">
        <v>59</v>
      </c>
      <c r="Q2008" t="s">
        <v>60</v>
      </c>
    </row>
    <row r="2009" spans="1:17" x14ac:dyDescent="0.25">
      <c r="A2009" t="s">
        <v>29</v>
      </c>
      <c r="B2009" t="s">
        <v>38</v>
      </c>
      <c r="C2009" t="s">
        <v>54</v>
      </c>
      <c r="D2009" t="s">
        <v>48</v>
      </c>
      <c r="E2009">
        <v>24</v>
      </c>
      <c r="F2009" t="str">
        <f t="shared" si="31"/>
        <v>Average Per Device1-in-10September Monthly System Peak Day30% Cycling24</v>
      </c>
      <c r="G2009">
        <v>1.817404</v>
      </c>
      <c r="H2009">
        <v>1.817404</v>
      </c>
      <c r="I2009">
        <v>75.1905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1337</v>
      </c>
      <c r="P2009" t="s">
        <v>59</v>
      </c>
      <c r="Q2009" t="s">
        <v>60</v>
      </c>
    </row>
    <row r="2010" spans="1:17" x14ac:dyDescent="0.25">
      <c r="A2010" t="s">
        <v>43</v>
      </c>
      <c r="B2010" t="s">
        <v>38</v>
      </c>
      <c r="C2010" t="s">
        <v>54</v>
      </c>
      <c r="D2010" t="s">
        <v>48</v>
      </c>
      <c r="E2010">
        <v>24</v>
      </c>
      <c r="F2010" t="str">
        <f t="shared" si="31"/>
        <v>Aggregate1-in-10September Monthly System Peak Day30% Cycling24</v>
      </c>
      <c r="G2010">
        <v>6.6353439999999999</v>
      </c>
      <c r="H2010">
        <v>6.6353439999999999</v>
      </c>
      <c r="I2010">
        <v>75.1905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1337</v>
      </c>
      <c r="P2010" t="s">
        <v>59</v>
      </c>
      <c r="Q2010" t="s">
        <v>60</v>
      </c>
    </row>
    <row r="2011" spans="1:17" x14ac:dyDescent="0.25">
      <c r="A2011" t="s">
        <v>30</v>
      </c>
      <c r="B2011" t="s">
        <v>38</v>
      </c>
      <c r="C2011" t="s">
        <v>54</v>
      </c>
      <c r="D2011" t="s">
        <v>31</v>
      </c>
      <c r="E2011">
        <v>24</v>
      </c>
      <c r="F2011" t="str">
        <f t="shared" si="31"/>
        <v>Average Per Ton1-in-10September Monthly System Peak Day50% Cycling24</v>
      </c>
      <c r="G2011">
        <v>0.42283949999999998</v>
      </c>
      <c r="H2011">
        <v>0.42283949999999998</v>
      </c>
      <c r="I2011">
        <v>75.253100000000003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3452</v>
      </c>
      <c r="P2011" t="s">
        <v>59</v>
      </c>
      <c r="Q2011" t="s">
        <v>60</v>
      </c>
    </row>
    <row r="2012" spans="1:17" x14ac:dyDescent="0.25">
      <c r="A2012" t="s">
        <v>28</v>
      </c>
      <c r="B2012" t="s">
        <v>38</v>
      </c>
      <c r="C2012" t="s">
        <v>54</v>
      </c>
      <c r="D2012" t="s">
        <v>31</v>
      </c>
      <c r="E2012">
        <v>24</v>
      </c>
      <c r="F2012" t="str">
        <f t="shared" si="31"/>
        <v>Average Per Premise1-in-10September Monthly System Peak Day50% Cycling24</v>
      </c>
      <c r="G2012">
        <v>3.6443210000000001</v>
      </c>
      <c r="H2012">
        <v>3.6443210000000001</v>
      </c>
      <c r="I2012">
        <v>75.253100000000003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3452</v>
      </c>
      <c r="P2012" t="s">
        <v>59</v>
      </c>
      <c r="Q2012" t="s">
        <v>60</v>
      </c>
    </row>
    <row r="2013" spans="1:17" x14ac:dyDescent="0.25">
      <c r="A2013" t="s">
        <v>29</v>
      </c>
      <c r="B2013" t="s">
        <v>38</v>
      </c>
      <c r="C2013" t="s">
        <v>54</v>
      </c>
      <c r="D2013" t="s">
        <v>31</v>
      </c>
      <c r="E2013">
        <v>24</v>
      </c>
      <c r="F2013" t="str">
        <f t="shared" si="31"/>
        <v>Average Per Device1-in-10September Monthly System Peak Day50% Cycling24</v>
      </c>
      <c r="G2013">
        <v>1.6399680000000001</v>
      </c>
      <c r="H2013">
        <v>1.6399680000000001</v>
      </c>
      <c r="I2013">
        <v>75.253100000000003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3452</v>
      </c>
      <c r="P2013" t="s">
        <v>59</v>
      </c>
      <c r="Q2013" t="s">
        <v>60</v>
      </c>
    </row>
    <row r="2014" spans="1:17" x14ac:dyDescent="0.25">
      <c r="A2014" t="s">
        <v>43</v>
      </c>
      <c r="B2014" t="s">
        <v>38</v>
      </c>
      <c r="C2014" t="s">
        <v>54</v>
      </c>
      <c r="D2014" t="s">
        <v>31</v>
      </c>
      <c r="E2014">
        <v>24</v>
      </c>
      <c r="F2014" t="str">
        <f t="shared" si="31"/>
        <v>Aggregate1-in-10September Monthly System Peak Day50% Cycling24</v>
      </c>
      <c r="G2014">
        <v>12.58019</v>
      </c>
      <c r="H2014">
        <v>12.58019</v>
      </c>
      <c r="I2014">
        <v>75.253100000000003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3452</v>
      </c>
      <c r="P2014" t="s">
        <v>59</v>
      </c>
      <c r="Q2014" t="s">
        <v>60</v>
      </c>
    </row>
    <row r="2015" spans="1:17" x14ac:dyDescent="0.25">
      <c r="A2015" t="s">
        <v>30</v>
      </c>
      <c r="B2015" t="s">
        <v>38</v>
      </c>
      <c r="C2015" t="s">
        <v>54</v>
      </c>
      <c r="D2015" t="s">
        <v>26</v>
      </c>
      <c r="E2015">
        <v>24</v>
      </c>
      <c r="F2015" t="str">
        <f t="shared" si="31"/>
        <v>Average Per Ton1-in-10September Monthly System Peak DayAll24</v>
      </c>
      <c r="G2015">
        <v>0.43538460000000001</v>
      </c>
      <c r="H2015">
        <v>0.43538460000000001</v>
      </c>
      <c r="I2015">
        <v>75.235600000000005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4789</v>
      </c>
      <c r="P2015" t="s">
        <v>59</v>
      </c>
      <c r="Q2015" t="s">
        <v>60</v>
      </c>
    </row>
    <row r="2016" spans="1:17" x14ac:dyDescent="0.25">
      <c r="A2016" t="s">
        <v>28</v>
      </c>
      <c r="B2016" t="s">
        <v>38</v>
      </c>
      <c r="C2016" t="s">
        <v>54</v>
      </c>
      <c r="D2016" t="s">
        <v>26</v>
      </c>
      <c r="E2016">
        <v>24</v>
      </c>
      <c r="F2016" t="str">
        <f t="shared" si="31"/>
        <v>Average Per Premise1-in-10September Monthly System Peak DayAll24</v>
      </c>
      <c r="G2016">
        <v>3.9944380000000002</v>
      </c>
      <c r="H2016">
        <v>3.9944380000000002</v>
      </c>
      <c r="I2016">
        <v>75.235600000000005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4789</v>
      </c>
      <c r="P2016" t="s">
        <v>59</v>
      </c>
      <c r="Q2016" t="s">
        <v>60</v>
      </c>
    </row>
    <row r="2017" spans="1:17" x14ac:dyDescent="0.25">
      <c r="A2017" t="s">
        <v>29</v>
      </c>
      <c r="B2017" t="s">
        <v>38</v>
      </c>
      <c r="C2017" t="s">
        <v>54</v>
      </c>
      <c r="D2017" t="s">
        <v>26</v>
      </c>
      <c r="E2017">
        <v>24</v>
      </c>
      <c r="F2017" t="str">
        <f t="shared" si="31"/>
        <v>Average Per Device1-in-10September Monthly System Peak DayAll24</v>
      </c>
      <c r="G2017">
        <v>1.689575</v>
      </c>
      <c r="H2017">
        <v>1.689575</v>
      </c>
      <c r="I2017">
        <v>75.235600000000005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4789</v>
      </c>
      <c r="P2017" t="s">
        <v>59</v>
      </c>
      <c r="Q2017" t="s">
        <v>60</v>
      </c>
    </row>
    <row r="2018" spans="1:17" x14ac:dyDescent="0.25">
      <c r="A2018" t="s">
        <v>43</v>
      </c>
      <c r="B2018" t="s">
        <v>38</v>
      </c>
      <c r="C2018" t="s">
        <v>54</v>
      </c>
      <c r="D2018" t="s">
        <v>26</v>
      </c>
      <c r="E2018">
        <v>24</v>
      </c>
      <c r="F2018" t="str">
        <f t="shared" si="31"/>
        <v>Aggregate1-in-10September Monthly System Peak DayAll24</v>
      </c>
      <c r="G2018">
        <v>19.129359999999998</v>
      </c>
      <c r="H2018">
        <v>19.129359999999998</v>
      </c>
      <c r="I2018">
        <v>75.235600000000005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4789</v>
      </c>
      <c r="P2018" t="s">
        <v>59</v>
      </c>
      <c r="Q2018" t="s">
        <v>60</v>
      </c>
    </row>
    <row r="2019" spans="1:17" x14ac:dyDescent="0.25">
      <c r="A2019" t="s">
        <v>30</v>
      </c>
      <c r="B2019" t="s">
        <v>36</v>
      </c>
      <c r="C2019" t="s">
        <v>49</v>
      </c>
      <c r="D2019" t="s">
        <v>48</v>
      </c>
      <c r="E2019">
        <v>1</v>
      </c>
      <c r="F2019" t="str">
        <f t="shared" si="31"/>
        <v>Average Per Ton1-in-2August Monthly System Peak Day30% Cycling1</v>
      </c>
      <c r="G2019">
        <v>0.35007100000000002</v>
      </c>
      <c r="H2019">
        <v>0.35007090000000002</v>
      </c>
      <c r="I2019">
        <v>70.614800000000002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1337</v>
      </c>
      <c r="P2019" t="s">
        <v>59</v>
      </c>
      <c r="Q2019" t="s">
        <v>60</v>
      </c>
    </row>
    <row r="2020" spans="1:17" x14ac:dyDescent="0.25">
      <c r="A2020" t="s">
        <v>28</v>
      </c>
      <c r="B2020" t="s">
        <v>36</v>
      </c>
      <c r="C2020" t="s">
        <v>49</v>
      </c>
      <c r="D2020" t="s">
        <v>48</v>
      </c>
      <c r="E2020">
        <v>1</v>
      </c>
      <c r="F2020" t="str">
        <f t="shared" si="31"/>
        <v>Average Per Premise1-in-2August Monthly System Peak Day30% Cycling1</v>
      </c>
      <c r="G2020">
        <v>3.7141039999999998</v>
      </c>
      <c r="H2020">
        <v>3.7141039999999998</v>
      </c>
      <c r="I2020">
        <v>70.614800000000002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1337</v>
      </c>
      <c r="P2020" t="s">
        <v>59</v>
      </c>
      <c r="Q2020" t="s">
        <v>60</v>
      </c>
    </row>
    <row r="2021" spans="1:17" x14ac:dyDescent="0.25">
      <c r="A2021" t="s">
        <v>29</v>
      </c>
      <c r="B2021" t="s">
        <v>36</v>
      </c>
      <c r="C2021" t="s">
        <v>49</v>
      </c>
      <c r="D2021" t="s">
        <v>48</v>
      </c>
      <c r="E2021">
        <v>1</v>
      </c>
      <c r="F2021" t="str">
        <f t="shared" si="31"/>
        <v>Average Per Device1-in-2August Monthly System Peak Day30% Cycling1</v>
      </c>
      <c r="G2021">
        <v>1.360109</v>
      </c>
      <c r="H2021">
        <v>1.360109</v>
      </c>
      <c r="I2021">
        <v>70.614800000000002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1337</v>
      </c>
      <c r="P2021" t="s">
        <v>59</v>
      </c>
      <c r="Q2021" t="s">
        <v>60</v>
      </c>
    </row>
    <row r="2022" spans="1:17" x14ac:dyDescent="0.25">
      <c r="A2022" t="s">
        <v>43</v>
      </c>
      <c r="B2022" t="s">
        <v>36</v>
      </c>
      <c r="C2022" t="s">
        <v>49</v>
      </c>
      <c r="D2022" t="s">
        <v>48</v>
      </c>
      <c r="E2022">
        <v>1</v>
      </c>
      <c r="F2022" t="str">
        <f t="shared" si="31"/>
        <v>Aggregate1-in-2August Monthly System Peak Day30% Cycling1</v>
      </c>
      <c r="G2022">
        <v>4.965757</v>
      </c>
      <c r="H2022">
        <v>4.965757</v>
      </c>
      <c r="I2022">
        <v>70.614800000000002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1337</v>
      </c>
      <c r="P2022" t="s">
        <v>59</v>
      </c>
      <c r="Q2022" t="s">
        <v>60</v>
      </c>
    </row>
    <row r="2023" spans="1:17" x14ac:dyDescent="0.25">
      <c r="A2023" t="s">
        <v>30</v>
      </c>
      <c r="B2023" t="s">
        <v>36</v>
      </c>
      <c r="C2023" t="s">
        <v>49</v>
      </c>
      <c r="D2023" t="s">
        <v>31</v>
      </c>
      <c r="E2023">
        <v>1</v>
      </c>
      <c r="F2023" t="str">
        <f t="shared" si="31"/>
        <v>Average Per Ton1-in-2August Monthly System Peak Day50% Cycling1</v>
      </c>
      <c r="G2023">
        <v>0.35864089999999998</v>
      </c>
      <c r="H2023">
        <v>0.35864089999999998</v>
      </c>
      <c r="I2023">
        <v>70.899100000000004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3452</v>
      </c>
      <c r="P2023" t="s">
        <v>59</v>
      </c>
      <c r="Q2023" t="s">
        <v>60</v>
      </c>
    </row>
    <row r="2024" spans="1:17" x14ac:dyDescent="0.25">
      <c r="A2024" t="s">
        <v>28</v>
      </c>
      <c r="B2024" t="s">
        <v>36</v>
      </c>
      <c r="C2024" t="s">
        <v>49</v>
      </c>
      <c r="D2024" t="s">
        <v>31</v>
      </c>
      <c r="E2024">
        <v>1</v>
      </c>
      <c r="F2024" t="str">
        <f t="shared" si="31"/>
        <v>Average Per Premise1-in-2August Monthly System Peak Day50% Cycling1</v>
      </c>
      <c r="G2024">
        <v>3.0910129999999998</v>
      </c>
      <c r="H2024">
        <v>3.0910129999999998</v>
      </c>
      <c r="I2024">
        <v>70.899100000000004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3452</v>
      </c>
      <c r="P2024" t="s">
        <v>59</v>
      </c>
      <c r="Q2024" t="s">
        <v>60</v>
      </c>
    </row>
    <row r="2025" spans="1:17" x14ac:dyDescent="0.25">
      <c r="A2025" t="s">
        <v>29</v>
      </c>
      <c r="B2025" t="s">
        <v>36</v>
      </c>
      <c r="C2025" t="s">
        <v>49</v>
      </c>
      <c r="D2025" t="s">
        <v>31</v>
      </c>
      <c r="E2025">
        <v>1</v>
      </c>
      <c r="F2025" t="str">
        <f t="shared" si="31"/>
        <v>Average Per Device1-in-2August Monthly System Peak Day50% Cycling1</v>
      </c>
      <c r="G2025">
        <v>1.390976</v>
      </c>
      <c r="H2025">
        <v>1.390976</v>
      </c>
      <c r="I2025">
        <v>70.899100000000004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3452</v>
      </c>
      <c r="P2025" t="s">
        <v>59</v>
      </c>
      <c r="Q2025" t="s">
        <v>60</v>
      </c>
    </row>
    <row r="2026" spans="1:17" x14ac:dyDescent="0.25">
      <c r="A2026" t="s">
        <v>43</v>
      </c>
      <c r="B2026" t="s">
        <v>36</v>
      </c>
      <c r="C2026" t="s">
        <v>49</v>
      </c>
      <c r="D2026" t="s">
        <v>31</v>
      </c>
      <c r="E2026">
        <v>1</v>
      </c>
      <c r="F2026" t="str">
        <f t="shared" si="31"/>
        <v>Aggregate1-in-2August Monthly System Peak Day50% Cycling1</v>
      </c>
      <c r="G2026">
        <v>10.67018</v>
      </c>
      <c r="H2026">
        <v>10.67018</v>
      </c>
      <c r="I2026">
        <v>70.899100000000004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3452</v>
      </c>
      <c r="P2026" t="s">
        <v>59</v>
      </c>
      <c r="Q2026" t="s">
        <v>60</v>
      </c>
    </row>
    <row r="2027" spans="1:17" x14ac:dyDescent="0.25">
      <c r="A2027" t="s">
        <v>30</v>
      </c>
      <c r="B2027" t="s">
        <v>36</v>
      </c>
      <c r="C2027" t="s">
        <v>49</v>
      </c>
      <c r="D2027" t="s">
        <v>26</v>
      </c>
      <c r="E2027">
        <v>1</v>
      </c>
      <c r="F2027" t="str">
        <f t="shared" si="31"/>
        <v>Average Per Ton1-in-2August Monthly System Peak DayAll1</v>
      </c>
      <c r="G2027">
        <v>0.35624820000000001</v>
      </c>
      <c r="H2027">
        <v>0.35624810000000001</v>
      </c>
      <c r="I2027">
        <v>70.819800000000001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4789</v>
      </c>
      <c r="P2027" t="s">
        <v>59</v>
      </c>
      <c r="Q2027" t="s">
        <v>60</v>
      </c>
    </row>
    <row r="2028" spans="1:17" x14ac:dyDescent="0.25">
      <c r="A2028" t="s">
        <v>28</v>
      </c>
      <c r="B2028" t="s">
        <v>36</v>
      </c>
      <c r="C2028" t="s">
        <v>49</v>
      </c>
      <c r="D2028" t="s">
        <v>26</v>
      </c>
      <c r="E2028">
        <v>1</v>
      </c>
      <c r="F2028" t="str">
        <f t="shared" si="31"/>
        <v>Average Per Premise1-in-2August Monthly System Peak DayAll1</v>
      </c>
      <c r="G2028">
        <v>3.2684000000000002</v>
      </c>
      <c r="H2028">
        <v>3.2684000000000002</v>
      </c>
      <c r="I2028">
        <v>70.819800000000001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4789</v>
      </c>
      <c r="P2028" t="s">
        <v>59</v>
      </c>
      <c r="Q2028" t="s">
        <v>60</v>
      </c>
    </row>
    <row r="2029" spans="1:17" x14ac:dyDescent="0.25">
      <c r="A2029" t="s">
        <v>29</v>
      </c>
      <c r="B2029" t="s">
        <v>36</v>
      </c>
      <c r="C2029" t="s">
        <v>49</v>
      </c>
      <c r="D2029" t="s">
        <v>26</v>
      </c>
      <c r="E2029">
        <v>1</v>
      </c>
      <c r="F2029" t="str">
        <f t="shared" si="31"/>
        <v>Average Per Device1-in-2August Monthly System Peak DayAll1</v>
      </c>
      <c r="G2029">
        <v>1.382474</v>
      </c>
      <c r="H2029">
        <v>1.382474</v>
      </c>
      <c r="I2029">
        <v>70.819800000000001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4789</v>
      </c>
      <c r="P2029" t="s">
        <v>59</v>
      </c>
      <c r="Q2029" t="s">
        <v>60</v>
      </c>
    </row>
    <row r="2030" spans="1:17" x14ac:dyDescent="0.25">
      <c r="A2030" t="s">
        <v>43</v>
      </c>
      <c r="B2030" t="s">
        <v>36</v>
      </c>
      <c r="C2030" t="s">
        <v>49</v>
      </c>
      <c r="D2030" t="s">
        <v>26</v>
      </c>
      <c r="E2030">
        <v>1</v>
      </c>
      <c r="F2030" t="str">
        <f t="shared" si="31"/>
        <v>Aggregate1-in-2August Monthly System Peak DayAll1</v>
      </c>
      <c r="G2030">
        <v>15.652369999999999</v>
      </c>
      <c r="H2030">
        <v>15.652369999999999</v>
      </c>
      <c r="I2030">
        <v>70.819800000000001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4789</v>
      </c>
      <c r="P2030" t="s">
        <v>59</v>
      </c>
      <c r="Q2030" t="s">
        <v>60</v>
      </c>
    </row>
    <row r="2031" spans="1:17" x14ac:dyDescent="0.25">
      <c r="A2031" t="s">
        <v>30</v>
      </c>
      <c r="B2031" t="s">
        <v>36</v>
      </c>
      <c r="C2031" t="s">
        <v>37</v>
      </c>
      <c r="D2031" t="s">
        <v>48</v>
      </c>
      <c r="E2031">
        <v>1</v>
      </c>
      <c r="F2031" t="str">
        <f t="shared" si="31"/>
        <v>Average Per Ton1-in-2August Typical Event Day30% Cycling1</v>
      </c>
      <c r="G2031">
        <v>0.31765310000000002</v>
      </c>
      <c r="H2031">
        <v>0.31765310000000002</v>
      </c>
      <c r="I2031">
        <v>67.855599999999995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1337</v>
      </c>
      <c r="P2031" t="s">
        <v>59</v>
      </c>
      <c r="Q2031" t="s">
        <v>60</v>
      </c>
    </row>
    <row r="2032" spans="1:17" x14ac:dyDescent="0.25">
      <c r="A2032" t="s">
        <v>28</v>
      </c>
      <c r="B2032" t="s">
        <v>36</v>
      </c>
      <c r="C2032" t="s">
        <v>37</v>
      </c>
      <c r="D2032" t="s">
        <v>48</v>
      </c>
      <c r="E2032">
        <v>1</v>
      </c>
      <c r="F2032" t="str">
        <f t="shared" si="31"/>
        <v>Average Per Premise1-in-2August Typical Event Day30% Cycling1</v>
      </c>
      <c r="G2032">
        <v>3.3701639999999999</v>
      </c>
      <c r="H2032">
        <v>3.3701639999999999</v>
      </c>
      <c r="I2032">
        <v>67.855599999999995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1337</v>
      </c>
      <c r="P2032" t="s">
        <v>59</v>
      </c>
      <c r="Q2032" t="s">
        <v>60</v>
      </c>
    </row>
    <row r="2033" spans="1:17" x14ac:dyDescent="0.25">
      <c r="A2033" t="s">
        <v>29</v>
      </c>
      <c r="B2033" t="s">
        <v>36</v>
      </c>
      <c r="C2033" t="s">
        <v>37</v>
      </c>
      <c r="D2033" t="s">
        <v>48</v>
      </c>
      <c r="E2033">
        <v>1</v>
      </c>
      <c r="F2033" t="str">
        <f t="shared" si="31"/>
        <v>Average Per Device1-in-2August Typical Event Day30% Cycling1</v>
      </c>
      <c r="G2033">
        <v>1.2341580000000001</v>
      </c>
      <c r="H2033">
        <v>1.2341580000000001</v>
      </c>
      <c r="I2033">
        <v>67.855599999999995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1337</v>
      </c>
      <c r="P2033" t="s">
        <v>59</v>
      </c>
      <c r="Q2033" t="s">
        <v>60</v>
      </c>
    </row>
    <row r="2034" spans="1:17" x14ac:dyDescent="0.25">
      <c r="A2034" t="s">
        <v>43</v>
      </c>
      <c r="B2034" t="s">
        <v>36</v>
      </c>
      <c r="C2034" t="s">
        <v>37</v>
      </c>
      <c r="D2034" t="s">
        <v>48</v>
      </c>
      <c r="E2034">
        <v>1</v>
      </c>
      <c r="F2034" t="str">
        <f t="shared" si="31"/>
        <v>Aggregate1-in-2August Typical Event Day30% Cycling1</v>
      </c>
      <c r="G2034">
        <v>4.5059089999999999</v>
      </c>
      <c r="H2034">
        <v>4.5059089999999999</v>
      </c>
      <c r="I2034">
        <v>67.855599999999995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1337</v>
      </c>
      <c r="P2034" t="s">
        <v>59</v>
      </c>
      <c r="Q2034" t="s">
        <v>60</v>
      </c>
    </row>
    <row r="2035" spans="1:17" x14ac:dyDescent="0.25">
      <c r="A2035" t="s">
        <v>30</v>
      </c>
      <c r="B2035" t="s">
        <v>36</v>
      </c>
      <c r="C2035" t="s">
        <v>37</v>
      </c>
      <c r="D2035" t="s">
        <v>31</v>
      </c>
      <c r="E2035">
        <v>1</v>
      </c>
      <c r="F2035" t="str">
        <f t="shared" si="31"/>
        <v>Average Per Ton1-in-2August Typical Event Day50% Cycling1</v>
      </c>
      <c r="G2035">
        <v>0.3447267</v>
      </c>
      <c r="H2035">
        <v>0.3447267</v>
      </c>
      <c r="I2035">
        <v>68.177899999999994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3452</v>
      </c>
      <c r="P2035" t="s">
        <v>59</v>
      </c>
      <c r="Q2035" t="s">
        <v>60</v>
      </c>
    </row>
    <row r="2036" spans="1:17" x14ac:dyDescent="0.25">
      <c r="A2036" t="s">
        <v>28</v>
      </c>
      <c r="B2036" t="s">
        <v>36</v>
      </c>
      <c r="C2036" t="s">
        <v>37</v>
      </c>
      <c r="D2036" t="s">
        <v>31</v>
      </c>
      <c r="E2036">
        <v>1</v>
      </c>
      <c r="F2036" t="str">
        <f t="shared" si="31"/>
        <v>Average Per Premise1-in-2August Typical Event Day50% Cycling1</v>
      </c>
      <c r="G2036">
        <v>2.9710909999999999</v>
      </c>
      <c r="H2036">
        <v>2.9710909999999999</v>
      </c>
      <c r="I2036">
        <v>68.177899999999994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3452</v>
      </c>
      <c r="P2036" t="s">
        <v>59</v>
      </c>
      <c r="Q2036" t="s">
        <v>60</v>
      </c>
    </row>
    <row r="2037" spans="1:17" x14ac:dyDescent="0.25">
      <c r="A2037" t="s">
        <v>29</v>
      </c>
      <c r="B2037" t="s">
        <v>36</v>
      </c>
      <c r="C2037" t="s">
        <v>37</v>
      </c>
      <c r="D2037" t="s">
        <v>31</v>
      </c>
      <c r="E2037">
        <v>1</v>
      </c>
      <c r="F2037" t="str">
        <f t="shared" si="31"/>
        <v>Average Per Device1-in-2August Typical Event Day50% Cycling1</v>
      </c>
      <c r="G2037">
        <v>1.33701</v>
      </c>
      <c r="H2037">
        <v>1.33701</v>
      </c>
      <c r="I2037">
        <v>68.177899999999994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3452</v>
      </c>
      <c r="P2037" t="s">
        <v>59</v>
      </c>
      <c r="Q2037" t="s">
        <v>60</v>
      </c>
    </row>
    <row r="2038" spans="1:17" x14ac:dyDescent="0.25">
      <c r="A2038" t="s">
        <v>43</v>
      </c>
      <c r="B2038" t="s">
        <v>36</v>
      </c>
      <c r="C2038" t="s">
        <v>37</v>
      </c>
      <c r="D2038" t="s">
        <v>31</v>
      </c>
      <c r="E2038">
        <v>1</v>
      </c>
      <c r="F2038" t="str">
        <f t="shared" si="31"/>
        <v>Aggregate1-in-2August Typical Event Day50% Cycling1</v>
      </c>
      <c r="G2038">
        <v>10.256209999999999</v>
      </c>
      <c r="H2038">
        <v>10.256209999999999</v>
      </c>
      <c r="I2038">
        <v>68.177899999999994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3452</v>
      </c>
      <c r="P2038" t="s">
        <v>59</v>
      </c>
      <c r="Q2038" t="s">
        <v>60</v>
      </c>
    </row>
    <row r="2039" spans="1:17" x14ac:dyDescent="0.25">
      <c r="A2039" t="s">
        <v>30</v>
      </c>
      <c r="B2039" t="s">
        <v>36</v>
      </c>
      <c r="C2039" t="s">
        <v>37</v>
      </c>
      <c r="D2039" t="s">
        <v>26</v>
      </c>
      <c r="E2039">
        <v>1</v>
      </c>
      <c r="F2039" t="str">
        <f t="shared" si="31"/>
        <v>Average Per Ton1-in-2August Typical Event DayAll1</v>
      </c>
      <c r="G2039">
        <v>0.33716780000000002</v>
      </c>
      <c r="H2039">
        <v>0.33716780000000002</v>
      </c>
      <c r="I2039">
        <v>68.087900000000005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4789</v>
      </c>
      <c r="P2039" t="s">
        <v>59</v>
      </c>
      <c r="Q2039" t="s">
        <v>60</v>
      </c>
    </row>
    <row r="2040" spans="1:17" x14ac:dyDescent="0.25">
      <c r="A2040" t="s">
        <v>28</v>
      </c>
      <c r="B2040" t="s">
        <v>36</v>
      </c>
      <c r="C2040" t="s">
        <v>37</v>
      </c>
      <c r="D2040" t="s">
        <v>26</v>
      </c>
      <c r="E2040">
        <v>1</v>
      </c>
      <c r="F2040" t="str">
        <f t="shared" si="31"/>
        <v>Average Per Premise1-in-2August Typical Event DayAll1</v>
      </c>
      <c r="G2040">
        <v>3.0933470000000001</v>
      </c>
      <c r="H2040">
        <v>3.0933470000000001</v>
      </c>
      <c r="I2040">
        <v>68.087900000000005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4789</v>
      </c>
      <c r="P2040" t="s">
        <v>59</v>
      </c>
      <c r="Q2040" t="s">
        <v>60</v>
      </c>
    </row>
    <row r="2041" spans="1:17" x14ac:dyDescent="0.25">
      <c r="A2041" t="s">
        <v>29</v>
      </c>
      <c r="B2041" t="s">
        <v>36</v>
      </c>
      <c r="C2041" t="s">
        <v>37</v>
      </c>
      <c r="D2041" t="s">
        <v>26</v>
      </c>
      <c r="E2041">
        <v>1</v>
      </c>
      <c r="F2041" t="str">
        <f t="shared" si="31"/>
        <v>Average Per Device1-in-2August Typical Event DayAll1</v>
      </c>
      <c r="G2041">
        <v>1.30843</v>
      </c>
      <c r="H2041">
        <v>1.30843</v>
      </c>
      <c r="I2041">
        <v>68.087900000000005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4789</v>
      </c>
      <c r="P2041" t="s">
        <v>59</v>
      </c>
      <c r="Q2041" t="s">
        <v>60</v>
      </c>
    </row>
    <row r="2042" spans="1:17" x14ac:dyDescent="0.25">
      <c r="A2042" t="s">
        <v>43</v>
      </c>
      <c r="B2042" t="s">
        <v>36</v>
      </c>
      <c r="C2042" t="s">
        <v>37</v>
      </c>
      <c r="D2042" t="s">
        <v>26</v>
      </c>
      <c r="E2042">
        <v>1</v>
      </c>
      <c r="F2042" t="str">
        <f t="shared" si="31"/>
        <v>Aggregate1-in-2August Typical Event DayAll1</v>
      </c>
      <c r="G2042">
        <v>14.81404</v>
      </c>
      <c r="H2042">
        <v>14.81404</v>
      </c>
      <c r="I2042">
        <v>68.087900000000005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4789</v>
      </c>
      <c r="P2042" t="s">
        <v>59</v>
      </c>
      <c r="Q2042" t="s">
        <v>60</v>
      </c>
    </row>
    <row r="2043" spans="1:17" x14ac:dyDescent="0.25">
      <c r="A2043" t="s">
        <v>30</v>
      </c>
      <c r="B2043" t="s">
        <v>36</v>
      </c>
      <c r="C2043" t="s">
        <v>50</v>
      </c>
      <c r="D2043" t="s">
        <v>48</v>
      </c>
      <c r="E2043">
        <v>1</v>
      </c>
      <c r="F2043" t="str">
        <f t="shared" si="31"/>
        <v>Average Per Ton1-in-2July Monthly System Peak Day30% Cycling1</v>
      </c>
      <c r="G2043">
        <v>0.29762690000000003</v>
      </c>
      <c r="H2043">
        <v>0.29762690000000003</v>
      </c>
      <c r="I2043">
        <v>67.228099999999998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1337</v>
      </c>
      <c r="P2043" t="s">
        <v>59</v>
      </c>
      <c r="Q2043" t="s">
        <v>60</v>
      </c>
    </row>
    <row r="2044" spans="1:17" x14ac:dyDescent="0.25">
      <c r="A2044" t="s">
        <v>28</v>
      </c>
      <c r="B2044" t="s">
        <v>36</v>
      </c>
      <c r="C2044" t="s">
        <v>50</v>
      </c>
      <c r="D2044" t="s">
        <v>48</v>
      </c>
      <c r="E2044">
        <v>1</v>
      </c>
      <c r="F2044" t="str">
        <f t="shared" si="31"/>
        <v>Average Per Premise1-in-2July Monthly System Peak Day30% Cycling1</v>
      </c>
      <c r="G2044">
        <v>3.1576939999999998</v>
      </c>
      <c r="H2044">
        <v>3.1576949999999999</v>
      </c>
      <c r="I2044">
        <v>67.228099999999998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1337</v>
      </c>
      <c r="P2044" t="s">
        <v>59</v>
      </c>
      <c r="Q2044" t="s">
        <v>60</v>
      </c>
    </row>
    <row r="2045" spans="1:17" x14ac:dyDescent="0.25">
      <c r="A2045" t="s">
        <v>29</v>
      </c>
      <c r="B2045" t="s">
        <v>36</v>
      </c>
      <c r="C2045" t="s">
        <v>50</v>
      </c>
      <c r="D2045" t="s">
        <v>48</v>
      </c>
      <c r="E2045">
        <v>1</v>
      </c>
      <c r="F2045" t="str">
        <f t="shared" si="31"/>
        <v>Average Per Device1-in-2July Monthly System Peak Day30% Cycling1</v>
      </c>
      <c r="G2045">
        <v>1.1563509999999999</v>
      </c>
      <c r="H2045">
        <v>1.1563509999999999</v>
      </c>
      <c r="I2045">
        <v>67.228099999999998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1337</v>
      </c>
      <c r="P2045" t="s">
        <v>59</v>
      </c>
      <c r="Q2045" t="s">
        <v>60</v>
      </c>
    </row>
    <row r="2046" spans="1:17" x14ac:dyDescent="0.25">
      <c r="A2046" t="s">
        <v>43</v>
      </c>
      <c r="B2046" t="s">
        <v>36</v>
      </c>
      <c r="C2046" t="s">
        <v>50</v>
      </c>
      <c r="D2046" t="s">
        <v>48</v>
      </c>
      <c r="E2046">
        <v>1</v>
      </c>
      <c r="F2046" t="str">
        <f t="shared" si="31"/>
        <v>Aggregate1-in-2July Monthly System Peak Day30% Cycling1</v>
      </c>
      <c r="G2046">
        <v>4.221838</v>
      </c>
      <c r="H2046">
        <v>4.221838</v>
      </c>
      <c r="I2046">
        <v>67.228099999999998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1337</v>
      </c>
      <c r="P2046" t="s">
        <v>59</v>
      </c>
      <c r="Q2046" t="s">
        <v>60</v>
      </c>
    </row>
    <row r="2047" spans="1:17" x14ac:dyDescent="0.25">
      <c r="A2047" t="s">
        <v>30</v>
      </c>
      <c r="B2047" t="s">
        <v>36</v>
      </c>
      <c r="C2047" t="s">
        <v>50</v>
      </c>
      <c r="D2047" t="s">
        <v>31</v>
      </c>
      <c r="E2047">
        <v>1</v>
      </c>
      <c r="F2047" t="str">
        <f t="shared" si="31"/>
        <v>Average Per Ton1-in-2July Monthly System Peak Day50% Cycling1</v>
      </c>
      <c r="G2047">
        <v>0.33655109999999999</v>
      </c>
      <c r="H2047">
        <v>0.33655109999999999</v>
      </c>
      <c r="I2047">
        <v>67.385300000000001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3452</v>
      </c>
      <c r="P2047" t="s">
        <v>59</v>
      </c>
      <c r="Q2047" t="s">
        <v>60</v>
      </c>
    </row>
    <row r="2048" spans="1:17" x14ac:dyDescent="0.25">
      <c r="A2048" t="s">
        <v>28</v>
      </c>
      <c r="B2048" t="s">
        <v>36</v>
      </c>
      <c r="C2048" t="s">
        <v>50</v>
      </c>
      <c r="D2048" t="s">
        <v>31</v>
      </c>
      <c r="E2048">
        <v>1</v>
      </c>
      <c r="F2048" t="str">
        <f t="shared" si="31"/>
        <v>Average Per Premise1-in-2July Monthly System Peak Day50% Cycling1</v>
      </c>
      <c r="G2048">
        <v>2.9006280000000002</v>
      </c>
      <c r="H2048">
        <v>2.9006280000000002</v>
      </c>
      <c r="I2048">
        <v>67.385300000000001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3452</v>
      </c>
      <c r="P2048" t="s">
        <v>59</v>
      </c>
      <c r="Q2048" t="s">
        <v>60</v>
      </c>
    </row>
    <row r="2049" spans="1:17" x14ac:dyDescent="0.25">
      <c r="A2049" t="s">
        <v>29</v>
      </c>
      <c r="B2049" t="s">
        <v>36</v>
      </c>
      <c r="C2049" t="s">
        <v>50</v>
      </c>
      <c r="D2049" t="s">
        <v>31</v>
      </c>
      <c r="E2049">
        <v>1</v>
      </c>
      <c r="F2049" t="str">
        <f t="shared" si="31"/>
        <v>Average Per Device1-in-2July Monthly System Peak Day50% Cycling1</v>
      </c>
      <c r="G2049">
        <v>1.305301</v>
      </c>
      <c r="H2049">
        <v>1.305301</v>
      </c>
      <c r="I2049">
        <v>67.385300000000001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3452</v>
      </c>
      <c r="P2049" t="s">
        <v>59</v>
      </c>
      <c r="Q2049" t="s">
        <v>60</v>
      </c>
    </row>
    <row r="2050" spans="1:17" x14ac:dyDescent="0.25">
      <c r="A2050" t="s">
        <v>43</v>
      </c>
      <c r="B2050" t="s">
        <v>36</v>
      </c>
      <c r="C2050" t="s">
        <v>50</v>
      </c>
      <c r="D2050" t="s">
        <v>31</v>
      </c>
      <c r="E2050">
        <v>1</v>
      </c>
      <c r="F2050" t="str">
        <f t="shared" si="31"/>
        <v>Aggregate1-in-2July Monthly System Peak Day50% Cycling1</v>
      </c>
      <c r="G2050">
        <v>10.012969999999999</v>
      </c>
      <c r="H2050">
        <v>10.012969999999999</v>
      </c>
      <c r="I2050">
        <v>67.385300000000001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3452</v>
      </c>
      <c r="P2050" t="s">
        <v>59</v>
      </c>
      <c r="Q2050" t="s">
        <v>60</v>
      </c>
    </row>
    <row r="2051" spans="1:17" x14ac:dyDescent="0.25">
      <c r="A2051" t="s">
        <v>30</v>
      </c>
      <c r="B2051" t="s">
        <v>36</v>
      </c>
      <c r="C2051" t="s">
        <v>50</v>
      </c>
      <c r="D2051" t="s">
        <v>26</v>
      </c>
      <c r="E2051">
        <v>1</v>
      </c>
      <c r="F2051" t="str">
        <f t="shared" ref="F2051:F2114" si="32">CONCATENATE(A2051,B2051,C2051,D2051,E2051)</f>
        <v>Average Per Ton1-in-2July Monthly System Peak DayAll1</v>
      </c>
      <c r="G2051">
        <v>0.32568350000000001</v>
      </c>
      <c r="H2051">
        <v>0.32568350000000001</v>
      </c>
      <c r="I2051">
        <v>67.341399999999993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4789</v>
      </c>
      <c r="P2051" t="s">
        <v>59</v>
      </c>
      <c r="Q2051" t="s">
        <v>60</v>
      </c>
    </row>
    <row r="2052" spans="1:17" x14ac:dyDescent="0.25">
      <c r="A2052" t="s">
        <v>28</v>
      </c>
      <c r="B2052" t="s">
        <v>36</v>
      </c>
      <c r="C2052" t="s">
        <v>50</v>
      </c>
      <c r="D2052" t="s">
        <v>26</v>
      </c>
      <c r="E2052">
        <v>1</v>
      </c>
      <c r="F2052" t="str">
        <f t="shared" si="32"/>
        <v>Average Per Premise1-in-2July Monthly System Peak DayAll1</v>
      </c>
      <c r="G2052">
        <v>2.987984</v>
      </c>
      <c r="H2052">
        <v>2.987984</v>
      </c>
      <c r="I2052">
        <v>67.341399999999993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4789</v>
      </c>
      <c r="P2052" t="s">
        <v>59</v>
      </c>
      <c r="Q2052" t="s">
        <v>60</v>
      </c>
    </row>
    <row r="2053" spans="1:17" x14ac:dyDescent="0.25">
      <c r="A2053" t="s">
        <v>29</v>
      </c>
      <c r="B2053" t="s">
        <v>36</v>
      </c>
      <c r="C2053" t="s">
        <v>50</v>
      </c>
      <c r="D2053" t="s">
        <v>26</v>
      </c>
      <c r="E2053">
        <v>1</v>
      </c>
      <c r="F2053" t="str">
        <f t="shared" si="32"/>
        <v>Average Per Device1-in-2July Monthly System Peak DayAll1</v>
      </c>
      <c r="G2053">
        <v>1.263863</v>
      </c>
      <c r="H2053">
        <v>1.263863</v>
      </c>
      <c r="I2053">
        <v>67.341399999999993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4789</v>
      </c>
      <c r="P2053" t="s">
        <v>59</v>
      </c>
      <c r="Q2053" t="s">
        <v>60</v>
      </c>
    </row>
    <row r="2054" spans="1:17" x14ac:dyDescent="0.25">
      <c r="A2054" t="s">
        <v>43</v>
      </c>
      <c r="B2054" t="s">
        <v>36</v>
      </c>
      <c r="C2054" t="s">
        <v>50</v>
      </c>
      <c r="D2054" t="s">
        <v>26</v>
      </c>
      <c r="E2054">
        <v>1</v>
      </c>
      <c r="F2054" t="str">
        <f t="shared" si="32"/>
        <v>Aggregate1-in-2July Monthly System Peak DayAll1</v>
      </c>
      <c r="G2054">
        <v>14.30946</v>
      </c>
      <c r="H2054">
        <v>14.30946</v>
      </c>
      <c r="I2054">
        <v>67.341399999999993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4789</v>
      </c>
      <c r="P2054" t="s">
        <v>59</v>
      </c>
      <c r="Q2054" t="s">
        <v>60</v>
      </c>
    </row>
    <row r="2055" spans="1:17" x14ac:dyDescent="0.25">
      <c r="A2055" t="s">
        <v>30</v>
      </c>
      <c r="B2055" t="s">
        <v>36</v>
      </c>
      <c r="C2055" t="s">
        <v>51</v>
      </c>
      <c r="D2055" t="s">
        <v>48</v>
      </c>
      <c r="E2055">
        <v>1</v>
      </c>
      <c r="F2055" t="str">
        <f t="shared" si="32"/>
        <v>Average Per Ton1-in-2June Monthly System Peak Day30% Cycling1</v>
      </c>
      <c r="G2055">
        <v>0.26645089999999999</v>
      </c>
      <c r="H2055">
        <v>0.26645089999999999</v>
      </c>
      <c r="I2055">
        <v>63.281599999999997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1337</v>
      </c>
      <c r="P2055" t="s">
        <v>59</v>
      </c>
      <c r="Q2055" t="s">
        <v>60</v>
      </c>
    </row>
    <row r="2056" spans="1:17" x14ac:dyDescent="0.25">
      <c r="A2056" t="s">
        <v>28</v>
      </c>
      <c r="B2056" t="s">
        <v>36</v>
      </c>
      <c r="C2056" t="s">
        <v>51</v>
      </c>
      <c r="D2056" t="s">
        <v>48</v>
      </c>
      <c r="E2056">
        <v>1</v>
      </c>
      <c r="F2056" t="str">
        <f t="shared" si="32"/>
        <v>Average Per Premise1-in-2June Monthly System Peak Day30% Cycling1</v>
      </c>
      <c r="G2056">
        <v>2.8269310000000001</v>
      </c>
      <c r="H2056">
        <v>2.8269310000000001</v>
      </c>
      <c r="I2056">
        <v>63.281599999999997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1337</v>
      </c>
      <c r="P2056" t="s">
        <v>59</v>
      </c>
      <c r="Q2056" t="s">
        <v>60</v>
      </c>
    </row>
    <row r="2057" spans="1:17" x14ac:dyDescent="0.25">
      <c r="A2057" t="s">
        <v>29</v>
      </c>
      <c r="B2057" t="s">
        <v>36</v>
      </c>
      <c r="C2057" t="s">
        <v>51</v>
      </c>
      <c r="D2057" t="s">
        <v>48</v>
      </c>
      <c r="E2057">
        <v>1</v>
      </c>
      <c r="F2057" t="str">
        <f t="shared" si="32"/>
        <v>Average Per Device1-in-2June Monthly System Peak Day30% Cycling1</v>
      </c>
      <c r="G2057">
        <v>1.0352250000000001</v>
      </c>
      <c r="H2057">
        <v>1.0352250000000001</v>
      </c>
      <c r="I2057">
        <v>63.281599999999997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1337</v>
      </c>
      <c r="P2057" t="s">
        <v>59</v>
      </c>
      <c r="Q2057" t="s">
        <v>60</v>
      </c>
    </row>
    <row r="2058" spans="1:17" x14ac:dyDescent="0.25">
      <c r="A2058" t="s">
        <v>43</v>
      </c>
      <c r="B2058" t="s">
        <v>36</v>
      </c>
      <c r="C2058" t="s">
        <v>51</v>
      </c>
      <c r="D2058" t="s">
        <v>48</v>
      </c>
      <c r="E2058">
        <v>1</v>
      </c>
      <c r="F2058" t="str">
        <f t="shared" si="32"/>
        <v>Aggregate1-in-2June Monthly System Peak Day30% Cycling1</v>
      </c>
      <c r="G2058">
        <v>3.7796059999999998</v>
      </c>
      <c r="H2058">
        <v>3.7796059999999998</v>
      </c>
      <c r="I2058">
        <v>63.281599999999997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1337</v>
      </c>
      <c r="P2058" t="s">
        <v>59</v>
      </c>
      <c r="Q2058" t="s">
        <v>60</v>
      </c>
    </row>
    <row r="2059" spans="1:17" x14ac:dyDescent="0.25">
      <c r="A2059" t="s">
        <v>30</v>
      </c>
      <c r="B2059" t="s">
        <v>36</v>
      </c>
      <c r="C2059" t="s">
        <v>51</v>
      </c>
      <c r="D2059" t="s">
        <v>31</v>
      </c>
      <c r="E2059">
        <v>1</v>
      </c>
      <c r="F2059" t="str">
        <f t="shared" si="32"/>
        <v>Average Per Ton1-in-2June Monthly System Peak Day50% Cycling1</v>
      </c>
      <c r="G2059">
        <v>0.32281330000000003</v>
      </c>
      <c r="H2059">
        <v>0.32281330000000003</v>
      </c>
      <c r="I2059">
        <v>63.784999999999997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3452</v>
      </c>
      <c r="P2059" t="s">
        <v>59</v>
      </c>
      <c r="Q2059" t="s">
        <v>60</v>
      </c>
    </row>
    <row r="2060" spans="1:17" x14ac:dyDescent="0.25">
      <c r="A2060" t="s">
        <v>28</v>
      </c>
      <c r="B2060" t="s">
        <v>36</v>
      </c>
      <c r="C2060" t="s">
        <v>51</v>
      </c>
      <c r="D2060" t="s">
        <v>31</v>
      </c>
      <c r="E2060">
        <v>1</v>
      </c>
      <c r="F2060" t="str">
        <f t="shared" si="32"/>
        <v>Average Per Premise1-in-2June Monthly System Peak Day50% Cycling1</v>
      </c>
      <c r="G2060">
        <v>2.7822260000000001</v>
      </c>
      <c r="H2060">
        <v>2.7822260000000001</v>
      </c>
      <c r="I2060">
        <v>63.784999999999997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3452</v>
      </c>
      <c r="P2060" t="s">
        <v>59</v>
      </c>
      <c r="Q2060" t="s">
        <v>60</v>
      </c>
    </row>
    <row r="2061" spans="1:17" x14ac:dyDescent="0.25">
      <c r="A2061" t="s">
        <v>29</v>
      </c>
      <c r="B2061" t="s">
        <v>36</v>
      </c>
      <c r="C2061" t="s">
        <v>51</v>
      </c>
      <c r="D2061" t="s">
        <v>31</v>
      </c>
      <c r="E2061">
        <v>1</v>
      </c>
      <c r="F2061" t="str">
        <f t="shared" si="32"/>
        <v>Average Per Device1-in-2June Monthly System Peak Day50% Cycling1</v>
      </c>
      <c r="G2061">
        <v>1.2520199999999999</v>
      </c>
      <c r="H2061">
        <v>1.2520199999999999</v>
      </c>
      <c r="I2061">
        <v>63.784999999999997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3452</v>
      </c>
      <c r="P2061" t="s">
        <v>59</v>
      </c>
      <c r="Q2061" t="s">
        <v>60</v>
      </c>
    </row>
    <row r="2062" spans="1:17" x14ac:dyDescent="0.25">
      <c r="A2062" t="s">
        <v>43</v>
      </c>
      <c r="B2062" t="s">
        <v>36</v>
      </c>
      <c r="C2062" t="s">
        <v>51</v>
      </c>
      <c r="D2062" t="s">
        <v>31</v>
      </c>
      <c r="E2062">
        <v>1</v>
      </c>
      <c r="F2062" t="str">
        <f t="shared" si="32"/>
        <v>Aggregate1-in-2June Monthly System Peak Day50% Cycling1</v>
      </c>
      <c r="G2062">
        <v>9.6042450000000006</v>
      </c>
      <c r="H2062">
        <v>9.6042459999999998</v>
      </c>
      <c r="I2062">
        <v>63.784999999999997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3452</v>
      </c>
      <c r="P2062" t="s">
        <v>59</v>
      </c>
      <c r="Q2062" t="s">
        <v>60</v>
      </c>
    </row>
    <row r="2063" spans="1:17" x14ac:dyDescent="0.25">
      <c r="A2063" t="s">
        <v>30</v>
      </c>
      <c r="B2063" t="s">
        <v>36</v>
      </c>
      <c r="C2063" t="s">
        <v>51</v>
      </c>
      <c r="D2063" t="s">
        <v>26</v>
      </c>
      <c r="E2063">
        <v>1</v>
      </c>
      <c r="F2063" t="str">
        <f t="shared" si="32"/>
        <v>Average Per Ton1-in-2June Monthly System Peak DayAll1</v>
      </c>
      <c r="G2063">
        <v>0.30707689999999999</v>
      </c>
      <c r="H2063">
        <v>0.30707689999999999</v>
      </c>
      <c r="I2063">
        <v>63.644500000000001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4789</v>
      </c>
      <c r="P2063" t="s">
        <v>59</v>
      </c>
      <c r="Q2063" t="s">
        <v>60</v>
      </c>
    </row>
    <row r="2064" spans="1:17" x14ac:dyDescent="0.25">
      <c r="A2064" t="s">
        <v>28</v>
      </c>
      <c r="B2064" t="s">
        <v>36</v>
      </c>
      <c r="C2064" t="s">
        <v>51</v>
      </c>
      <c r="D2064" t="s">
        <v>26</v>
      </c>
      <c r="E2064">
        <v>1</v>
      </c>
      <c r="F2064" t="str">
        <f t="shared" si="32"/>
        <v>Average Per Premise1-in-2June Monthly System Peak DayAll1</v>
      </c>
      <c r="G2064">
        <v>2.8172790000000001</v>
      </c>
      <c r="H2064">
        <v>2.8172790000000001</v>
      </c>
      <c r="I2064">
        <v>63.644500000000001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4789</v>
      </c>
      <c r="P2064" t="s">
        <v>59</v>
      </c>
      <c r="Q2064" t="s">
        <v>60</v>
      </c>
    </row>
    <row r="2065" spans="1:17" x14ac:dyDescent="0.25">
      <c r="A2065" t="s">
        <v>29</v>
      </c>
      <c r="B2065" t="s">
        <v>36</v>
      </c>
      <c r="C2065" t="s">
        <v>51</v>
      </c>
      <c r="D2065" t="s">
        <v>26</v>
      </c>
      <c r="E2065">
        <v>1</v>
      </c>
      <c r="F2065" t="str">
        <f t="shared" si="32"/>
        <v>Average Per Device1-in-2June Monthly System Peak DayAll1</v>
      </c>
      <c r="G2065">
        <v>1.1916580000000001</v>
      </c>
      <c r="H2065">
        <v>1.1916580000000001</v>
      </c>
      <c r="I2065">
        <v>63.644500000000001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4789</v>
      </c>
      <c r="P2065" t="s">
        <v>59</v>
      </c>
      <c r="Q2065" t="s">
        <v>60</v>
      </c>
    </row>
    <row r="2066" spans="1:17" x14ac:dyDescent="0.25">
      <c r="A2066" t="s">
        <v>43</v>
      </c>
      <c r="B2066" t="s">
        <v>36</v>
      </c>
      <c r="C2066" t="s">
        <v>51</v>
      </c>
      <c r="D2066" t="s">
        <v>26</v>
      </c>
      <c r="E2066">
        <v>1</v>
      </c>
      <c r="F2066" t="str">
        <f t="shared" si="32"/>
        <v>Aggregate1-in-2June Monthly System Peak DayAll1</v>
      </c>
      <c r="G2066">
        <v>13.491949999999999</v>
      </c>
      <c r="H2066">
        <v>13.491949999999999</v>
      </c>
      <c r="I2066">
        <v>63.644500000000001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4789</v>
      </c>
      <c r="P2066" t="s">
        <v>59</v>
      </c>
      <c r="Q2066" t="s">
        <v>60</v>
      </c>
    </row>
    <row r="2067" spans="1:17" x14ac:dyDescent="0.25">
      <c r="A2067" t="s">
        <v>30</v>
      </c>
      <c r="B2067" t="s">
        <v>36</v>
      </c>
      <c r="C2067" t="s">
        <v>52</v>
      </c>
      <c r="D2067" t="s">
        <v>48</v>
      </c>
      <c r="E2067">
        <v>1</v>
      </c>
      <c r="F2067" t="str">
        <f t="shared" si="32"/>
        <v>Average Per Ton1-in-2May Monthly System Peak Day30% Cycling1</v>
      </c>
      <c r="G2067">
        <v>0.2210637</v>
      </c>
      <c r="H2067">
        <v>0.2210637</v>
      </c>
      <c r="I2067">
        <v>60.051499999999997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1337</v>
      </c>
      <c r="P2067" t="s">
        <v>59</v>
      </c>
      <c r="Q2067" t="s">
        <v>60</v>
      </c>
    </row>
    <row r="2068" spans="1:17" x14ac:dyDescent="0.25">
      <c r="A2068" t="s">
        <v>28</v>
      </c>
      <c r="B2068" t="s">
        <v>36</v>
      </c>
      <c r="C2068" t="s">
        <v>52</v>
      </c>
      <c r="D2068" t="s">
        <v>48</v>
      </c>
      <c r="E2068">
        <v>1</v>
      </c>
      <c r="F2068" t="str">
        <f t="shared" si="32"/>
        <v>Average Per Premise1-in-2May Monthly System Peak Day30% Cycling1</v>
      </c>
      <c r="G2068">
        <v>2.3453919999999999</v>
      </c>
      <c r="H2068">
        <v>2.3453919999999999</v>
      </c>
      <c r="I2068">
        <v>60.051499999999997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1337</v>
      </c>
      <c r="P2068" t="s">
        <v>59</v>
      </c>
      <c r="Q2068" t="s">
        <v>60</v>
      </c>
    </row>
    <row r="2069" spans="1:17" x14ac:dyDescent="0.25">
      <c r="A2069" t="s">
        <v>29</v>
      </c>
      <c r="B2069" t="s">
        <v>36</v>
      </c>
      <c r="C2069" t="s">
        <v>52</v>
      </c>
      <c r="D2069" t="s">
        <v>48</v>
      </c>
      <c r="E2069">
        <v>1</v>
      </c>
      <c r="F2069" t="str">
        <f t="shared" si="32"/>
        <v>Average Per Device1-in-2May Monthly System Peak Day30% Cycling1</v>
      </c>
      <c r="G2069">
        <v>0.85888489999999995</v>
      </c>
      <c r="H2069">
        <v>0.85888489999999995</v>
      </c>
      <c r="I2069">
        <v>60.051499999999997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1337</v>
      </c>
      <c r="P2069" t="s">
        <v>59</v>
      </c>
      <c r="Q2069" t="s">
        <v>60</v>
      </c>
    </row>
    <row r="2070" spans="1:17" x14ac:dyDescent="0.25">
      <c r="A2070" t="s">
        <v>43</v>
      </c>
      <c r="B2070" t="s">
        <v>36</v>
      </c>
      <c r="C2070" t="s">
        <v>52</v>
      </c>
      <c r="D2070" t="s">
        <v>48</v>
      </c>
      <c r="E2070">
        <v>1</v>
      </c>
      <c r="F2070" t="str">
        <f t="shared" si="32"/>
        <v>Aggregate1-in-2May Monthly System Peak Day30% Cycling1</v>
      </c>
      <c r="G2070">
        <v>3.1357889999999999</v>
      </c>
      <c r="H2070">
        <v>3.1357889999999999</v>
      </c>
      <c r="I2070">
        <v>60.051499999999997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1337</v>
      </c>
      <c r="P2070" t="s">
        <v>59</v>
      </c>
      <c r="Q2070" t="s">
        <v>60</v>
      </c>
    </row>
    <row r="2071" spans="1:17" x14ac:dyDescent="0.25">
      <c r="A2071" t="s">
        <v>30</v>
      </c>
      <c r="B2071" t="s">
        <v>36</v>
      </c>
      <c r="C2071" t="s">
        <v>52</v>
      </c>
      <c r="D2071" t="s">
        <v>31</v>
      </c>
      <c r="E2071">
        <v>1</v>
      </c>
      <c r="F2071" t="str">
        <f t="shared" si="32"/>
        <v>Average Per Ton1-in-2May Monthly System Peak Day50% Cycling1</v>
      </c>
      <c r="G2071">
        <v>0.30257840000000003</v>
      </c>
      <c r="H2071">
        <v>0.30257840000000003</v>
      </c>
      <c r="I2071">
        <v>60.397199999999998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3452</v>
      </c>
      <c r="P2071" t="s">
        <v>59</v>
      </c>
      <c r="Q2071" t="s">
        <v>60</v>
      </c>
    </row>
    <row r="2072" spans="1:17" x14ac:dyDescent="0.25">
      <c r="A2072" t="s">
        <v>28</v>
      </c>
      <c r="B2072" t="s">
        <v>36</v>
      </c>
      <c r="C2072" t="s">
        <v>52</v>
      </c>
      <c r="D2072" t="s">
        <v>31</v>
      </c>
      <c r="E2072">
        <v>1</v>
      </c>
      <c r="F2072" t="str">
        <f t="shared" si="32"/>
        <v>Average Per Premise1-in-2May Monthly System Peak Day50% Cycling1</v>
      </c>
      <c r="G2072">
        <v>2.607828</v>
      </c>
      <c r="H2072">
        <v>2.607828</v>
      </c>
      <c r="I2072">
        <v>60.397199999999998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3452</v>
      </c>
      <c r="P2072" t="s">
        <v>59</v>
      </c>
      <c r="Q2072" t="s">
        <v>60</v>
      </c>
    </row>
    <row r="2073" spans="1:17" x14ac:dyDescent="0.25">
      <c r="A2073" t="s">
        <v>29</v>
      </c>
      <c r="B2073" t="s">
        <v>36</v>
      </c>
      <c r="C2073" t="s">
        <v>52</v>
      </c>
      <c r="D2073" t="s">
        <v>31</v>
      </c>
      <c r="E2073">
        <v>1</v>
      </c>
      <c r="F2073" t="str">
        <f t="shared" si="32"/>
        <v>Average Per Device1-in-2May Monthly System Peak Day50% Cycling1</v>
      </c>
      <c r="G2073">
        <v>1.17354</v>
      </c>
      <c r="H2073">
        <v>1.17354</v>
      </c>
      <c r="I2073">
        <v>60.397199999999998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3452</v>
      </c>
      <c r="P2073" t="s">
        <v>59</v>
      </c>
      <c r="Q2073" t="s">
        <v>60</v>
      </c>
    </row>
    <row r="2074" spans="1:17" x14ac:dyDescent="0.25">
      <c r="A2074" t="s">
        <v>43</v>
      </c>
      <c r="B2074" t="s">
        <v>36</v>
      </c>
      <c r="C2074" t="s">
        <v>52</v>
      </c>
      <c r="D2074" t="s">
        <v>31</v>
      </c>
      <c r="E2074">
        <v>1</v>
      </c>
      <c r="F2074" t="str">
        <f t="shared" si="32"/>
        <v>Aggregate1-in-2May Monthly System Peak Day50% Cycling1</v>
      </c>
      <c r="G2074">
        <v>9.0022219999999997</v>
      </c>
      <c r="H2074">
        <v>9.0022219999999997</v>
      </c>
      <c r="I2074">
        <v>60.397199999999998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3452</v>
      </c>
      <c r="P2074" t="s">
        <v>59</v>
      </c>
      <c r="Q2074" t="s">
        <v>60</v>
      </c>
    </row>
    <row r="2075" spans="1:17" x14ac:dyDescent="0.25">
      <c r="A2075" t="s">
        <v>30</v>
      </c>
      <c r="B2075" t="s">
        <v>36</v>
      </c>
      <c r="C2075" t="s">
        <v>52</v>
      </c>
      <c r="D2075" t="s">
        <v>26</v>
      </c>
      <c r="E2075">
        <v>1</v>
      </c>
      <c r="F2075" t="str">
        <f t="shared" si="32"/>
        <v>Average Per Ton1-in-2May Monthly System Peak DayAll1</v>
      </c>
      <c r="G2075">
        <v>0.2798195</v>
      </c>
      <c r="H2075">
        <v>0.2798195</v>
      </c>
      <c r="I2075">
        <v>60.300699999999999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4789</v>
      </c>
      <c r="P2075" t="s">
        <v>59</v>
      </c>
      <c r="Q2075" t="s">
        <v>60</v>
      </c>
    </row>
    <row r="2076" spans="1:17" x14ac:dyDescent="0.25">
      <c r="A2076" t="s">
        <v>28</v>
      </c>
      <c r="B2076" t="s">
        <v>36</v>
      </c>
      <c r="C2076" t="s">
        <v>52</v>
      </c>
      <c r="D2076" t="s">
        <v>26</v>
      </c>
      <c r="E2076">
        <v>1</v>
      </c>
      <c r="F2076" t="str">
        <f t="shared" si="32"/>
        <v>Average Per Premise1-in-2May Monthly System Peak DayAll1</v>
      </c>
      <c r="G2076">
        <v>2.567205</v>
      </c>
      <c r="H2076">
        <v>2.567205</v>
      </c>
      <c r="I2076">
        <v>60.300699999999999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4789</v>
      </c>
      <c r="P2076" t="s">
        <v>59</v>
      </c>
      <c r="Q2076" t="s">
        <v>60</v>
      </c>
    </row>
    <row r="2077" spans="1:17" x14ac:dyDescent="0.25">
      <c r="A2077" t="s">
        <v>29</v>
      </c>
      <c r="B2077" t="s">
        <v>36</v>
      </c>
      <c r="C2077" t="s">
        <v>52</v>
      </c>
      <c r="D2077" t="s">
        <v>26</v>
      </c>
      <c r="E2077">
        <v>1</v>
      </c>
      <c r="F2077" t="str">
        <f t="shared" si="32"/>
        <v>Average Per Device1-in-2May Monthly System Peak DayAll1</v>
      </c>
      <c r="G2077">
        <v>1.0858810000000001</v>
      </c>
      <c r="H2077">
        <v>1.0858810000000001</v>
      </c>
      <c r="I2077">
        <v>60.300699999999999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4789</v>
      </c>
      <c r="P2077" t="s">
        <v>59</v>
      </c>
      <c r="Q2077" t="s">
        <v>60</v>
      </c>
    </row>
    <row r="2078" spans="1:17" x14ac:dyDescent="0.25">
      <c r="A2078" t="s">
        <v>43</v>
      </c>
      <c r="B2078" t="s">
        <v>36</v>
      </c>
      <c r="C2078" t="s">
        <v>52</v>
      </c>
      <c r="D2078" t="s">
        <v>26</v>
      </c>
      <c r="E2078">
        <v>1</v>
      </c>
      <c r="F2078" t="str">
        <f t="shared" si="32"/>
        <v>Aggregate1-in-2May Monthly System Peak DayAll1</v>
      </c>
      <c r="G2078">
        <v>12.29435</v>
      </c>
      <c r="H2078">
        <v>12.29435</v>
      </c>
      <c r="I2078">
        <v>60.300699999999999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4789</v>
      </c>
      <c r="P2078" t="s">
        <v>59</v>
      </c>
      <c r="Q2078" t="s">
        <v>60</v>
      </c>
    </row>
    <row r="2079" spans="1:17" x14ac:dyDescent="0.25">
      <c r="A2079" t="s">
        <v>30</v>
      </c>
      <c r="B2079" t="s">
        <v>36</v>
      </c>
      <c r="C2079" t="s">
        <v>53</v>
      </c>
      <c r="D2079" t="s">
        <v>48</v>
      </c>
      <c r="E2079">
        <v>1</v>
      </c>
      <c r="F2079" t="str">
        <f t="shared" si="32"/>
        <v>Average Per Ton1-in-2October Monthly System Peak Day30% Cycling1</v>
      </c>
      <c r="G2079">
        <v>0.25858819999999999</v>
      </c>
      <c r="H2079">
        <v>0.25858819999999999</v>
      </c>
      <c r="I2079">
        <v>63.841099999999997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1337</v>
      </c>
      <c r="P2079" t="s">
        <v>59</v>
      </c>
      <c r="Q2079" t="s">
        <v>60</v>
      </c>
    </row>
    <row r="2080" spans="1:17" x14ac:dyDescent="0.25">
      <c r="A2080" t="s">
        <v>28</v>
      </c>
      <c r="B2080" t="s">
        <v>36</v>
      </c>
      <c r="C2080" t="s">
        <v>53</v>
      </c>
      <c r="D2080" t="s">
        <v>48</v>
      </c>
      <c r="E2080">
        <v>1</v>
      </c>
      <c r="F2080" t="str">
        <f t="shared" si="32"/>
        <v>Average Per Premise1-in-2October Monthly System Peak Day30% Cycling1</v>
      </c>
      <c r="G2080">
        <v>2.7435100000000001</v>
      </c>
      <c r="H2080">
        <v>2.7435100000000001</v>
      </c>
      <c r="I2080">
        <v>63.841099999999997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1337</v>
      </c>
      <c r="P2080" t="s">
        <v>59</v>
      </c>
      <c r="Q2080" t="s">
        <v>60</v>
      </c>
    </row>
    <row r="2081" spans="1:17" x14ac:dyDescent="0.25">
      <c r="A2081" t="s">
        <v>29</v>
      </c>
      <c r="B2081" t="s">
        <v>36</v>
      </c>
      <c r="C2081" t="s">
        <v>53</v>
      </c>
      <c r="D2081" t="s">
        <v>48</v>
      </c>
      <c r="E2081">
        <v>1</v>
      </c>
      <c r="F2081" t="str">
        <f t="shared" si="32"/>
        <v>Average Per Device1-in-2October Monthly System Peak Day30% Cycling1</v>
      </c>
      <c r="G2081">
        <v>1.0046759999999999</v>
      </c>
      <c r="H2081">
        <v>1.0046759999999999</v>
      </c>
      <c r="I2081">
        <v>63.841099999999997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1337</v>
      </c>
      <c r="P2081" t="s">
        <v>59</v>
      </c>
      <c r="Q2081" t="s">
        <v>60</v>
      </c>
    </row>
    <row r="2082" spans="1:17" x14ac:dyDescent="0.25">
      <c r="A2082" t="s">
        <v>43</v>
      </c>
      <c r="B2082" t="s">
        <v>36</v>
      </c>
      <c r="C2082" t="s">
        <v>53</v>
      </c>
      <c r="D2082" t="s">
        <v>48</v>
      </c>
      <c r="E2082">
        <v>1</v>
      </c>
      <c r="F2082" t="str">
        <f t="shared" si="32"/>
        <v>Aggregate1-in-2October Monthly System Peak Day30% Cycling1</v>
      </c>
      <c r="G2082">
        <v>3.6680730000000001</v>
      </c>
      <c r="H2082">
        <v>3.6680730000000001</v>
      </c>
      <c r="I2082">
        <v>63.841099999999997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1337</v>
      </c>
      <c r="P2082" t="s">
        <v>59</v>
      </c>
      <c r="Q2082" t="s">
        <v>60</v>
      </c>
    </row>
    <row r="2083" spans="1:17" x14ac:dyDescent="0.25">
      <c r="A2083" t="s">
        <v>30</v>
      </c>
      <c r="B2083" t="s">
        <v>36</v>
      </c>
      <c r="C2083" t="s">
        <v>53</v>
      </c>
      <c r="D2083" t="s">
        <v>31</v>
      </c>
      <c r="E2083">
        <v>1</v>
      </c>
      <c r="F2083" t="str">
        <f t="shared" si="32"/>
        <v>Average Per Ton1-in-2October Monthly System Peak Day50% Cycling1</v>
      </c>
      <c r="G2083">
        <v>0.3202313</v>
      </c>
      <c r="H2083">
        <v>0.3202314</v>
      </c>
      <c r="I2083">
        <v>64.281899999999993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3452</v>
      </c>
      <c r="P2083" t="s">
        <v>59</v>
      </c>
      <c r="Q2083" t="s">
        <v>60</v>
      </c>
    </row>
    <row r="2084" spans="1:17" x14ac:dyDescent="0.25">
      <c r="A2084" t="s">
        <v>28</v>
      </c>
      <c r="B2084" t="s">
        <v>36</v>
      </c>
      <c r="C2084" t="s">
        <v>53</v>
      </c>
      <c r="D2084" t="s">
        <v>31</v>
      </c>
      <c r="E2084">
        <v>1</v>
      </c>
      <c r="F2084" t="str">
        <f t="shared" si="32"/>
        <v>Average Per Premise1-in-2October Monthly System Peak Day50% Cycling1</v>
      </c>
      <c r="G2084">
        <v>2.759973</v>
      </c>
      <c r="H2084">
        <v>2.759973</v>
      </c>
      <c r="I2084">
        <v>64.281899999999993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3452</v>
      </c>
      <c r="P2084" t="s">
        <v>59</v>
      </c>
      <c r="Q2084" t="s">
        <v>60</v>
      </c>
    </row>
    <row r="2085" spans="1:17" x14ac:dyDescent="0.25">
      <c r="A2085" t="s">
        <v>29</v>
      </c>
      <c r="B2085" t="s">
        <v>36</v>
      </c>
      <c r="C2085" t="s">
        <v>53</v>
      </c>
      <c r="D2085" t="s">
        <v>31</v>
      </c>
      <c r="E2085">
        <v>1</v>
      </c>
      <c r="F2085" t="str">
        <f t="shared" si="32"/>
        <v>Average Per Device1-in-2October Monthly System Peak Day50% Cycling1</v>
      </c>
      <c r="G2085">
        <v>1.2420059999999999</v>
      </c>
      <c r="H2085">
        <v>1.2420059999999999</v>
      </c>
      <c r="I2085">
        <v>64.281899999999993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3452</v>
      </c>
      <c r="P2085" t="s">
        <v>59</v>
      </c>
      <c r="Q2085" t="s">
        <v>60</v>
      </c>
    </row>
    <row r="2086" spans="1:17" x14ac:dyDescent="0.25">
      <c r="A2086" t="s">
        <v>43</v>
      </c>
      <c r="B2086" t="s">
        <v>36</v>
      </c>
      <c r="C2086" t="s">
        <v>53</v>
      </c>
      <c r="D2086" t="s">
        <v>31</v>
      </c>
      <c r="E2086">
        <v>1</v>
      </c>
      <c r="F2086" t="str">
        <f t="shared" si="32"/>
        <v>Aggregate1-in-2October Monthly System Peak Day50% Cycling1</v>
      </c>
      <c r="G2086">
        <v>9.5274280000000005</v>
      </c>
      <c r="H2086">
        <v>9.5274280000000005</v>
      </c>
      <c r="I2086">
        <v>64.281899999999993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3452</v>
      </c>
      <c r="P2086" t="s">
        <v>59</v>
      </c>
      <c r="Q2086" t="s">
        <v>60</v>
      </c>
    </row>
    <row r="2087" spans="1:17" x14ac:dyDescent="0.25">
      <c r="A2087" t="s">
        <v>30</v>
      </c>
      <c r="B2087" t="s">
        <v>36</v>
      </c>
      <c r="C2087" t="s">
        <v>53</v>
      </c>
      <c r="D2087" t="s">
        <v>26</v>
      </c>
      <c r="E2087">
        <v>1</v>
      </c>
      <c r="F2087" t="str">
        <f t="shared" si="32"/>
        <v>Average Per Ton1-in-2October Monthly System Peak DayAll1</v>
      </c>
      <c r="G2087">
        <v>0.30302059999999997</v>
      </c>
      <c r="H2087">
        <v>0.30302059999999997</v>
      </c>
      <c r="I2087">
        <v>64.158799999999999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4789</v>
      </c>
      <c r="P2087" t="s">
        <v>59</v>
      </c>
      <c r="Q2087" t="s">
        <v>60</v>
      </c>
    </row>
    <row r="2088" spans="1:17" x14ac:dyDescent="0.25">
      <c r="A2088" t="s">
        <v>28</v>
      </c>
      <c r="B2088" t="s">
        <v>36</v>
      </c>
      <c r="C2088" t="s">
        <v>53</v>
      </c>
      <c r="D2088" t="s">
        <v>26</v>
      </c>
      <c r="E2088">
        <v>1</v>
      </c>
      <c r="F2088" t="str">
        <f t="shared" si="32"/>
        <v>Average Per Premise1-in-2October Monthly System Peak DayAll1</v>
      </c>
      <c r="G2088">
        <v>2.7800639999999999</v>
      </c>
      <c r="H2088">
        <v>2.7800639999999999</v>
      </c>
      <c r="I2088">
        <v>64.158799999999999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4789</v>
      </c>
      <c r="P2088" t="s">
        <v>59</v>
      </c>
      <c r="Q2088" t="s">
        <v>60</v>
      </c>
    </row>
    <row r="2089" spans="1:17" x14ac:dyDescent="0.25">
      <c r="A2089" t="s">
        <v>29</v>
      </c>
      <c r="B2089" t="s">
        <v>36</v>
      </c>
      <c r="C2089" t="s">
        <v>53</v>
      </c>
      <c r="D2089" t="s">
        <v>26</v>
      </c>
      <c r="E2089">
        <v>1</v>
      </c>
      <c r="F2089" t="str">
        <f t="shared" si="32"/>
        <v>Average Per Device1-in-2October Monthly System Peak DayAll1</v>
      </c>
      <c r="G2089">
        <v>1.175916</v>
      </c>
      <c r="H2089">
        <v>1.175916</v>
      </c>
      <c r="I2089">
        <v>64.158799999999999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4789</v>
      </c>
      <c r="P2089" t="s">
        <v>59</v>
      </c>
      <c r="Q2089" t="s">
        <v>60</v>
      </c>
    </row>
    <row r="2090" spans="1:17" x14ac:dyDescent="0.25">
      <c r="A2090" t="s">
        <v>43</v>
      </c>
      <c r="B2090" t="s">
        <v>36</v>
      </c>
      <c r="C2090" t="s">
        <v>53</v>
      </c>
      <c r="D2090" t="s">
        <v>26</v>
      </c>
      <c r="E2090">
        <v>1</v>
      </c>
      <c r="F2090" t="str">
        <f t="shared" si="32"/>
        <v>Aggregate1-in-2October Monthly System Peak DayAll1</v>
      </c>
      <c r="G2090">
        <v>13.31372</v>
      </c>
      <c r="H2090">
        <v>13.31372</v>
      </c>
      <c r="I2090">
        <v>64.158799999999999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4789</v>
      </c>
      <c r="P2090" t="s">
        <v>59</v>
      </c>
      <c r="Q2090" t="s">
        <v>60</v>
      </c>
    </row>
    <row r="2091" spans="1:17" x14ac:dyDescent="0.25">
      <c r="A2091" t="s">
        <v>30</v>
      </c>
      <c r="B2091" t="s">
        <v>36</v>
      </c>
      <c r="C2091" t="s">
        <v>54</v>
      </c>
      <c r="D2091" t="s">
        <v>48</v>
      </c>
      <c r="E2091">
        <v>1</v>
      </c>
      <c r="F2091" t="str">
        <f t="shared" si="32"/>
        <v>Average Per Ton1-in-2September Monthly System Peak Day30% Cycling1</v>
      </c>
      <c r="G2091">
        <v>0.3564638</v>
      </c>
      <c r="H2091">
        <v>0.3564639</v>
      </c>
      <c r="I2091">
        <v>70.297700000000006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1337</v>
      </c>
      <c r="P2091" t="s">
        <v>59</v>
      </c>
      <c r="Q2091" t="s">
        <v>60</v>
      </c>
    </row>
    <row r="2092" spans="1:17" x14ac:dyDescent="0.25">
      <c r="A2092" t="s">
        <v>28</v>
      </c>
      <c r="B2092" t="s">
        <v>36</v>
      </c>
      <c r="C2092" t="s">
        <v>54</v>
      </c>
      <c r="D2092" t="s">
        <v>48</v>
      </c>
      <c r="E2092">
        <v>1</v>
      </c>
      <c r="F2092" t="str">
        <f t="shared" si="32"/>
        <v>Average Per Premise1-in-2September Monthly System Peak Day30% Cycling1</v>
      </c>
      <c r="G2092">
        <v>3.78193</v>
      </c>
      <c r="H2092">
        <v>3.78193</v>
      </c>
      <c r="I2092">
        <v>70.297700000000006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1337</v>
      </c>
      <c r="P2092" t="s">
        <v>59</v>
      </c>
      <c r="Q2092" t="s">
        <v>60</v>
      </c>
    </row>
    <row r="2093" spans="1:17" x14ac:dyDescent="0.25">
      <c r="A2093" t="s">
        <v>29</v>
      </c>
      <c r="B2093" t="s">
        <v>36</v>
      </c>
      <c r="C2093" t="s">
        <v>54</v>
      </c>
      <c r="D2093" t="s">
        <v>48</v>
      </c>
      <c r="E2093">
        <v>1</v>
      </c>
      <c r="F2093" t="str">
        <f t="shared" si="32"/>
        <v>Average Per Device1-in-2September Monthly System Peak Day30% Cycling1</v>
      </c>
      <c r="G2093">
        <v>1.3849469999999999</v>
      </c>
      <c r="H2093">
        <v>1.3849469999999999</v>
      </c>
      <c r="I2093">
        <v>70.297700000000006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1337</v>
      </c>
      <c r="P2093" t="s">
        <v>59</v>
      </c>
      <c r="Q2093" t="s">
        <v>60</v>
      </c>
    </row>
    <row r="2094" spans="1:17" x14ac:dyDescent="0.25">
      <c r="A2094" t="s">
        <v>43</v>
      </c>
      <c r="B2094" t="s">
        <v>36</v>
      </c>
      <c r="C2094" t="s">
        <v>54</v>
      </c>
      <c r="D2094" t="s">
        <v>48</v>
      </c>
      <c r="E2094">
        <v>1</v>
      </c>
      <c r="F2094" t="str">
        <f t="shared" si="32"/>
        <v>Aggregate1-in-2September Monthly System Peak Day30% Cycling1</v>
      </c>
      <c r="G2094">
        <v>5.0564400000000003</v>
      </c>
      <c r="H2094">
        <v>5.0564400000000003</v>
      </c>
      <c r="I2094">
        <v>70.297700000000006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1337</v>
      </c>
      <c r="P2094" t="s">
        <v>59</v>
      </c>
      <c r="Q2094" t="s">
        <v>60</v>
      </c>
    </row>
    <row r="2095" spans="1:17" x14ac:dyDescent="0.25">
      <c r="A2095" t="s">
        <v>30</v>
      </c>
      <c r="B2095" t="s">
        <v>36</v>
      </c>
      <c r="C2095" t="s">
        <v>54</v>
      </c>
      <c r="D2095" t="s">
        <v>31</v>
      </c>
      <c r="E2095">
        <v>1</v>
      </c>
      <c r="F2095" t="str">
        <f t="shared" si="32"/>
        <v>Average Per Ton1-in-2September Monthly System Peak Day50% Cycling1</v>
      </c>
      <c r="G2095">
        <v>0.36090169999999999</v>
      </c>
      <c r="H2095">
        <v>0.36090169999999999</v>
      </c>
      <c r="I2095">
        <v>70.642099999999999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3452</v>
      </c>
      <c r="P2095" t="s">
        <v>59</v>
      </c>
      <c r="Q2095" t="s">
        <v>60</v>
      </c>
    </row>
    <row r="2096" spans="1:17" x14ac:dyDescent="0.25">
      <c r="A2096" t="s">
        <v>28</v>
      </c>
      <c r="B2096" t="s">
        <v>36</v>
      </c>
      <c r="C2096" t="s">
        <v>54</v>
      </c>
      <c r="D2096" t="s">
        <v>31</v>
      </c>
      <c r="E2096">
        <v>1</v>
      </c>
      <c r="F2096" t="str">
        <f t="shared" si="32"/>
        <v>Average Per Premise1-in-2September Monthly System Peak Day50% Cycling1</v>
      </c>
      <c r="G2096">
        <v>3.1104980000000002</v>
      </c>
      <c r="H2096">
        <v>3.1104980000000002</v>
      </c>
      <c r="I2096">
        <v>70.642099999999999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3452</v>
      </c>
      <c r="P2096" t="s">
        <v>59</v>
      </c>
      <c r="Q2096" t="s">
        <v>60</v>
      </c>
    </row>
    <row r="2097" spans="1:17" x14ac:dyDescent="0.25">
      <c r="A2097" t="s">
        <v>29</v>
      </c>
      <c r="B2097" t="s">
        <v>36</v>
      </c>
      <c r="C2097" t="s">
        <v>54</v>
      </c>
      <c r="D2097" t="s">
        <v>31</v>
      </c>
      <c r="E2097">
        <v>1</v>
      </c>
      <c r="F2097" t="str">
        <f t="shared" si="32"/>
        <v>Average Per Device1-in-2September Monthly System Peak Day50% Cycling1</v>
      </c>
      <c r="G2097">
        <v>1.3997440000000001</v>
      </c>
      <c r="H2097">
        <v>1.3997440000000001</v>
      </c>
      <c r="I2097">
        <v>70.642099999999999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3452</v>
      </c>
      <c r="P2097" t="s">
        <v>59</v>
      </c>
      <c r="Q2097" t="s">
        <v>60</v>
      </c>
    </row>
    <row r="2098" spans="1:17" x14ac:dyDescent="0.25">
      <c r="A2098" t="s">
        <v>43</v>
      </c>
      <c r="B2098" t="s">
        <v>36</v>
      </c>
      <c r="C2098" t="s">
        <v>54</v>
      </c>
      <c r="D2098" t="s">
        <v>31</v>
      </c>
      <c r="E2098">
        <v>1</v>
      </c>
      <c r="F2098" t="str">
        <f t="shared" si="32"/>
        <v>Aggregate1-in-2September Monthly System Peak Day50% Cycling1</v>
      </c>
      <c r="G2098">
        <v>10.737439999999999</v>
      </c>
      <c r="H2098">
        <v>10.737439999999999</v>
      </c>
      <c r="I2098">
        <v>70.642099999999999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3452</v>
      </c>
      <c r="P2098" t="s">
        <v>59</v>
      </c>
      <c r="Q2098" t="s">
        <v>60</v>
      </c>
    </row>
    <row r="2099" spans="1:17" x14ac:dyDescent="0.25">
      <c r="A2099" t="s">
        <v>30</v>
      </c>
      <c r="B2099" t="s">
        <v>36</v>
      </c>
      <c r="C2099" t="s">
        <v>54</v>
      </c>
      <c r="D2099" t="s">
        <v>26</v>
      </c>
      <c r="E2099">
        <v>1</v>
      </c>
      <c r="F2099" t="str">
        <f t="shared" si="32"/>
        <v>Average Per Ton1-in-2September Monthly System Peak DayAll1</v>
      </c>
      <c r="G2099">
        <v>0.3596627</v>
      </c>
      <c r="H2099">
        <v>0.3596627</v>
      </c>
      <c r="I2099">
        <v>70.546000000000006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4789</v>
      </c>
      <c r="P2099" t="s">
        <v>59</v>
      </c>
      <c r="Q2099" t="s">
        <v>60</v>
      </c>
    </row>
    <row r="2100" spans="1:17" x14ac:dyDescent="0.25">
      <c r="A2100" t="s">
        <v>28</v>
      </c>
      <c r="B2100" t="s">
        <v>36</v>
      </c>
      <c r="C2100" t="s">
        <v>54</v>
      </c>
      <c r="D2100" t="s">
        <v>26</v>
      </c>
      <c r="E2100">
        <v>1</v>
      </c>
      <c r="F2100" t="str">
        <f t="shared" si="32"/>
        <v>Average Per Premise1-in-2September Monthly System Peak DayAll1</v>
      </c>
      <c r="G2100">
        <v>3.2997269999999999</v>
      </c>
      <c r="H2100">
        <v>3.2997269999999999</v>
      </c>
      <c r="I2100">
        <v>70.546000000000006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4789</v>
      </c>
      <c r="P2100" t="s">
        <v>59</v>
      </c>
      <c r="Q2100" t="s">
        <v>60</v>
      </c>
    </row>
    <row r="2101" spans="1:17" x14ac:dyDescent="0.25">
      <c r="A2101" t="s">
        <v>29</v>
      </c>
      <c r="B2101" t="s">
        <v>36</v>
      </c>
      <c r="C2101" t="s">
        <v>54</v>
      </c>
      <c r="D2101" t="s">
        <v>26</v>
      </c>
      <c r="E2101">
        <v>1</v>
      </c>
      <c r="F2101" t="str">
        <f t="shared" si="32"/>
        <v>Average Per Device1-in-2September Monthly System Peak DayAll1</v>
      </c>
      <c r="G2101">
        <v>1.395724</v>
      </c>
      <c r="H2101">
        <v>1.395724</v>
      </c>
      <c r="I2101">
        <v>70.546000000000006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4789</v>
      </c>
      <c r="P2101" t="s">
        <v>59</v>
      </c>
      <c r="Q2101" t="s">
        <v>60</v>
      </c>
    </row>
    <row r="2102" spans="1:17" x14ac:dyDescent="0.25">
      <c r="A2102" t="s">
        <v>43</v>
      </c>
      <c r="B2102" t="s">
        <v>36</v>
      </c>
      <c r="C2102" t="s">
        <v>54</v>
      </c>
      <c r="D2102" t="s">
        <v>26</v>
      </c>
      <c r="E2102">
        <v>1</v>
      </c>
      <c r="F2102" t="str">
        <f t="shared" si="32"/>
        <v>Aggregate1-in-2September Monthly System Peak DayAll1</v>
      </c>
      <c r="G2102">
        <v>15.802390000000001</v>
      </c>
      <c r="H2102">
        <v>15.802390000000001</v>
      </c>
      <c r="I2102">
        <v>70.546000000000006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4789</v>
      </c>
      <c r="P2102" t="s">
        <v>59</v>
      </c>
      <c r="Q2102" t="s">
        <v>60</v>
      </c>
    </row>
    <row r="2103" spans="1:17" x14ac:dyDescent="0.25">
      <c r="A2103" t="s">
        <v>30</v>
      </c>
      <c r="B2103" t="s">
        <v>36</v>
      </c>
      <c r="C2103" t="s">
        <v>49</v>
      </c>
      <c r="D2103" t="s">
        <v>48</v>
      </c>
      <c r="E2103">
        <v>2</v>
      </c>
      <c r="F2103" t="str">
        <f t="shared" si="32"/>
        <v>Average Per Ton1-in-2August Monthly System Peak Day30% Cycling2</v>
      </c>
      <c r="G2103">
        <v>0.3334819</v>
      </c>
      <c r="H2103">
        <v>0.3334819</v>
      </c>
      <c r="I2103">
        <v>69.762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1337</v>
      </c>
      <c r="P2103" t="s">
        <v>59</v>
      </c>
      <c r="Q2103" t="s">
        <v>60</v>
      </c>
    </row>
    <row r="2104" spans="1:17" x14ac:dyDescent="0.25">
      <c r="A2104" t="s">
        <v>28</v>
      </c>
      <c r="B2104" t="s">
        <v>36</v>
      </c>
      <c r="C2104" t="s">
        <v>49</v>
      </c>
      <c r="D2104" t="s">
        <v>48</v>
      </c>
      <c r="E2104">
        <v>2</v>
      </c>
      <c r="F2104" t="str">
        <f t="shared" si="32"/>
        <v>Average Per Premise1-in-2August Monthly System Peak Day30% Cycling2</v>
      </c>
      <c r="G2104">
        <v>3.5381010000000002</v>
      </c>
      <c r="H2104">
        <v>3.5381010000000002</v>
      </c>
      <c r="I2104">
        <v>69.762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1337</v>
      </c>
      <c r="P2104" t="s">
        <v>59</v>
      </c>
      <c r="Q2104" t="s">
        <v>60</v>
      </c>
    </row>
    <row r="2105" spans="1:17" x14ac:dyDescent="0.25">
      <c r="A2105" t="s">
        <v>29</v>
      </c>
      <c r="B2105" t="s">
        <v>36</v>
      </c>
      <c r="C2105" t="s">
        <v>49</v>
      </c>
      <c r="D2105" t="s">
        <v>48</v>
      </c>
      <c r="E2105">
        <v>2</v>
      </c>
      <c r="F2105" t="str">
        <f t="shared" si="32"/>
        <v>Average Per Device1-in-2August Monthly System Peak Day30% Cycling2</v>
      </c>
      <c r="G2105">
        <v>1.2956559999999999</v>
      </c>
      <c r="H2105">
        <v>1.2956559999999999</v>
      </c>
      <c r="I2105">
        <v>69.762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1337</v>
      </c>
      <c r="P2105" t="s">
        <v>59</v>
      </c>
      <c r="Q2105" t="s">
        <v>60</v>
      </c>
    </row>
    <row r="2106" spans="1:17" x14ac:dyDescent="0.25">
      <c r="A2106" t="s">
        <v>43</v>
      </c>
      <c r="B2106" t="s">
        <v>36</v>
      </c>
      <c r="C2106" t="s">
        <v>49</v>
      </c>
      <c r="D2106" t="s">
        <v>48</v>
      </c>
      <c r="E2106">
        <v>2</v>
      </c>
      <c r="F2106" t="str">
        <f t="shared" si="32"/>
        <v>Aggregate1-in-2August Monthly System Peak Day30% Cycling2</v>
      </c>
      <c r="G2106">
        <v>4.7304409999999999</v>
      </c>
      <c r="H2106">
        <v>4.730442</v>
      </c>
      <c r="I2106">
        <v>69.762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1337</v>
      </c>
      <c r="P2106" t="s">
        <v>59</v>
      </c>
      <c r="Q2106" t="s">
        <v>60</v>
      </c>
    </row>
    <row r="2107" spans="1:17" x14ac:dyDescent="0.25">
      <c r="A2107" t="s">
        <v>30</v>
      </c>
      <c r="B2107" t="s">
        <v>36</v>
      </c>
      <c r="C2107" t="s">
        <v>49</v>
      </c>
      <c r="D2107" t="s">
        <v>31</v>
      </c>
      <c r="E2107">
        <v>2</v>
      </c>
      <c r="F2107" t="str">
        <f t="shared" si="32"/>
        <v>Average Per Ton1-in-2August Monthly System Peak Day50% Cycling2</v>
      </c>
      <c r="G2107">
        <v>0.34726649999999998</v>
      </c>
      <c r="H2107">
        <v>0.34726649999999998</v>
      </c>
      <c r="I2107">
        <v>70.012500000000003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3452</v>
      </c>
      <c r="P2107" t="s">
        <v>59</v>
      </c>
      <c r="Q2107" t="s">
        <v>60</v>
      </c>
    </row>
    <row r="2108" spans="1:17" x14ac:dyDescent="0.25">
      <c r="A2108" t="s">
        <v>28</v>
      </c>
      <c r="B2108" t="s">
        <v>36</v>
      </c>
      <c r="C2108" t="s">
        <v>49</v>
      </c>
      <c r="D2108" t="s">
        <v>31</v>
      </c>
      <c r="E2108">
        <v>2</v>
      </c>
      <c r="F2108" t="str">
        <f t="shared" si="32"/>
        <v>Average Per Premise1-in-2August Monthly System Peak Day50% Cycling2</v>
      </c>
      <c r="G2108">
        <v>2.9929809999999999</v>
      </c>
      <c r="H2108">
        <v>2.9929809999999999</v>
      </c>
      <c r="I2108">
        <v>70.012500000000003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3452</v>
      </c>
      <c r="P2108" t="s">
        <v>59</v>
      </c>
      <c r="Q2108" t="s">
        <v>60</v>
      </c>
    </row>
    <row r="2109" spans="1:17" x14ac:dyDescent="0.25">
      <c r="A2109" t="s">
        <v>29</v>
      </c>
      <c r="B2109" t="s">
        <v>36</v>
      </c>
      <c r="C2109" t="s">
        <v>49</v>
      </c>
      <c r="D2109" t="s">
        <v>31</v>
      </c>
      <c r="E2109">
        <v>2</v>
      </c>
      <c r="F2109" t="str">
        <f t="shared" si="32"/>
        <v>Average Per Device1-in-2August Monthly System Peak Day50% Cycling2</v>
      </c>
      <c r="G2109">
        <v>1.3468610000000001</v>
      </c>
      <c r="H2109">
        <v>1.3468610000000001</v>
      </c>
      <c r="I2109">
        <v>70.012500000000003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3452</v>
      </c>
      <c r="P2109" t="s">
        <v>59</v>
      </c>
      <c r="Q2109" t="s">
        <v>60</v>
      </c>
    </row>
    <row r="2110" spans="1:17" x14ac:dyDescent="0.25">
      <c r="A2110" t="s">
        <v>43</v>
      </c>
      <c r="B2110" t="s">
        <v>36</v>
      </c>
      <c r="C2110" t="s">
        <v>49</v>
      </c>
      <c r="D2110" t="s">
        <v>31</v>
      </c>
      <c r="E2110">
        <v>2</v>
      </c>
      <c r="F2110" t="str">
        <f t="shared" si="32"/>
        <v>Aggregate1-in-2August Monthly System Peak Day50% Cycling2</v>
      </c>
      <c r="G2110">
        <v>10.331770000000001</v>
      </c>
      <c r="H2110">
        <v>10.331770000000001</v>
      </c>
      <c r="I2110">
        <v>70.012500000000003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3452</v>
      </c>
      <c r="P2110" t="s">
        <v>59</v>
      </c>
      <c r="Q2110" t="s">
        <v>60</v>
      </c>
    </row>
    <row r="2111" spans="1:17" x14ac:dyDescent="0.25">
      <c r="A2111" t="s">
        <v>30</v>
      </c>
      <c r="B2111" t="s">
        <v>36</v>
      </c>
      <c r="C2111" t="s">
        <v>49</v>
      </c>
      <c r="D2111" t="s">
        <v>26</v>
      </c>
      <c r="E2111">
        <v>2</v>
      </c>
      <c r="F2111" t="str">
        <f t="shared" si="32"/>
        <v>Average Per Ton1-in-2August Monthly System Peak DayAll2</v>
      </c>
      <c r="G2111">
        <v>0.3434178</v>
      </c>
      <c r="H2111">
        <v>0.3434179</v>
      </c>
      <c r="I2111">
        <v>69.942499999999995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4789</v>
      </c>
      <c r="P2111" t="s">
        <v>59</v>
      </c>
      <c r="Q2111" t="s">
        <v>60</v>
      </c>
    </row>
    <row r="2112" spans="1:17" x14ac:dyDescent="0.25">
      <c r="A2112" t="s">
        <v>28</v>
      </c>
      <c r="B2112" t="s">
        <v>36</v>
      </c>
      <c r="C2112" t="s">
        <v>49</v>
      </c>
      <c r="D2112" t="s">
        <v>26</v>
      </c>
      <c r="E2112">
        <v>2</v>
      </c>
      <c r="F2112" t="str">
        <f t="shared" si="32"/>
        <v>Average Per Premise1-in-2August Monthly System Peak DayAll2</v>
      </c>
      <c r="G2112">
        <v>3.1506880000000002</v>
      </c>
      <c r="H2112">
        <v>3.1506889999999999</v>
      </c>
      <c r="I2112">
        <v>69.942499999999995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4789</v>
      </c>
      <c r="P2112" t="s">
        <v>59</v>
      </c>
      <c r="Q2112" t="s">
        <v>60</v>
      </c>
    </row>
    <row r="2113" spans="1:17" x14ac:dyDescent="0.25">
      <c r="A2113" t="s">
        <v>29</v>
      </c>
      <c r="B2113" t="s">
        <v>36</v>
      </c>
      <c r="C2113" t="s">
        <v>49</v>
      </c>
      <c r="D2113" t="s">
        <v>26</v>
      </c>
      <c r="E2113">
        <v>2</v>
      </c>
      <c r="F2113" t="str">
        <f t="shared" si="32"/>
        <v>Average Per Device1-in-2August Monthly System Peak DayAll2</v>
      </c>
      <c r="G2113">
        <v>1.332684</v>
      </c>
      <c r="H2113">
        <v>1.332684</v>
      </c>
      <c r="I2113">
        <v>69.942499999999995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4789</v>
      </c>
      <c r="P2113" t="s">
        <v>59</v>
      </c>
      <c r="Q2113" t="s">
        <v>60</v>
      </c>
    </row>
    <row r="2114" spans="1:17" x14ac:dyDescent="0.25">
      <c r="A2114" t="s">
        <v>43</v>
      </c>
      <c r="B2114" t="s">
        <v>36</v>
      </c>
      <c r="C2114" t="s">
        <v>49</v>
      </c>
      <c r="D2114" t="s">
        <v>26</v>
      </c>
      <c r="E2114">
        <v>2</v>
      </c>
      <c r="F2114" t="str">
        <f t="shared" si="32"/>
        <v>Aggregate1-in-2August Monthly System Peak DayAll2</v>
      </c>
      <c r="G2114">
        <v>15.088649999999999</v>
      </c>
      <c r="H2114">
        <v>15.088649999999999</v>
      </c>
      <c r="I2114">
        <v>69.942499999999995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4789</v>
      </c>
      <c r="P2114" t="s">
        <v>59</v>
      </c>
      <c r="Q2114" t="s">
        <v>60</v>
      </c>
    </row>
    <row r="2115" spans="1:17" x14ac:dyDescent="0.25">
      <c r="A2115" t="s">
        <v>30</v>
      </c>
      <c r="B2115" t="s">
        <v>36</v>
      </c>
      <c r="C2115" t="s">
        <v>37</v>
      </c>
      <c r="D2115" t="s">
        <v>48</v>
      </c>
      <c r="E2115">
        <v>2</v>
      </c>
      <c r="F2115" t="str">
        <f t="shared" ref="F2115:F2178" si="33">CONCATENATE(A2115,B2115,C2115,D2115,E2115)</f>
        <v>Average Per Ton1-in-2August Typical Event Day30% Cycling2</v>
      </c>
      <c r="G2115">
        <v>0.30260029999999999</v>
      </c>
      <c r="H2115">
        <v>0.30260029999999999</v>
      </c>
      <c r="I2115">
        <v>67.3155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1337</v>
      </c>
      <c r="P2115" t="s">
        <v>59</v>
      </c>
      <c r="Q2115" t="s">
        <v>60</v>
      </c>
    </row>
    <row r="2116" spans="1:17" x14ac:dyDescent="0.25">
      <c r="A2116" t="s">
        <v>28</v>
      </c>
      <c r="B2116" t="s">
        <v>36</v>
      </c>
      <c r="C2116" t="s">
        <v>37</v>
      </c>
      <c r="D2116" t="s">
        <v>48</v>
      </c>
      <c r="E2116">
        <v>2</v>
      </c>
      <c r="F2116" t="str">
        <f t="shared" si="33"/>
        <v>Average Per Premise1-in-2August Typical Event Day30% Cycling2</v>
      </c>
      <c r="G2116">
        <v>3.2104599999999999</v>
      </c>
      <c r="H2116">
        <v>3.2104599999999999</v>
      </c>
      <c r="I2116">
        <v>67.3155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1337</v>
      </c>
      <c r="P2116" t="s">
        <v>59</v>
      </c>
      <c r="Q2116" t="s">
        <v>60</v>
      </c>
    </row>
    <row r="2117" spans="1:17" x14ac:dyDescent="0.25">
      <c r="A2117" t="s">
        <v>29</v>
      </c>
      <c r="B2117" t="s">
        <v>36</v>
      </c>
      <c r="C2117" t="s">
        <v>37</v>
      </c>
      <c r="D2117" t="s">
        <v>48</v>
      </c>
      <c r="E2117">
        <v>2</v>
      </c>
      <c r="F2117" t="str">
        <f t="shared" si="33"/>
        <v>Average Per Device1-in-2August Typical Event Day30% Cycling2</v>
      </c>
      <c r="G2117">
        <v>1.1756740000000001</v>
      </c>
      <c r="H2117">
        <v>1.1756740000000001</v>
      </c>
      <c r="I2117">
        <v>67.3155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1337</v>
      </c>
      <c r="P2117" t="s">
        <v>59</v>
      </c>
      <c r="Q2117" t="s">
        <v>60</v>
      </c>
    </row>
    <row r="2118" spans="1:17" x14ac:dyDescent="0.25">
      <c r="A2118" t="s">
        <v>43</v>
      </c>
      <c r="B2118" t="s">
        <v>36</v>
      </c>
      <c r="C2118" t="s">
        <v>37</v>
      </c>
      <c r="D2118" t="s">
        <v>48</v>
      </c>
      <c r="E2118">
        <v>2</v>
      </c>
      <c r="F2118" t="str">
        <f t="shared" si="33"/>
        <v>Aggregate1-in-2August Typical Event Day30% Cycling2</v>
      </c>
      <c r="G2118">
        <v>4.2923850000000003</v>
      </c>
      <c r="H2118">
        <v>4.2923859999999996</v>
      </c>
      <c r="I2118">
        <v>67.3155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1337</v>
      </c>
      <c r="P2118" t="s">
        <v>59</v>
      </c>
      <c r="Q2118" t="s">
        <v>60</v>
      </c>
    </row>
    <row r="2119" spans="1:17" x14ac:dyDescent="0.25">
      <c r="A2119" t="s">
        <v>30</v>
      </c>
      <c r="B2119" t="s">
        <v>36</v>
      </c>
      <c r="C2119" t="s">
        <v>37</v>
      </c>
      <c r="D2119" t="s">
        <v>31</v>
      </c>
      <c r="E2119">
        <v>2</v>
      </c>
      <c r="F2119" t="str">
        <f t="shared" si="33"/>
        <v>Average Per Ton1-in-2August Typical Event Day50% Cycling2</v>
      </c>
      <c r="G2119">
        <v>0.33379370000000003</v>
      </c>
      <c r="H2119">
        <v>0.33379370000000003</v>
      </c>
      <c r="I2119">
        <v>67.645099999999999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3452</v>
      </c>
      <c r="P2119" t="s">
        <v>59</v>
      </c>
      <c r="Q2119" t="s">
        <v>60</v>
      </c>
    </row>
    <row r="2120" spans="1:17" x14ac:dyDescent="0.25">
      <c r="A2120" t="s">
        <v>28</v>
      </c>
      <c r="B2120" t="s">
        <v>36</v>
      </c>
      <c r="C2120" t="s">
        <v>37</v>
      </c>
      <c r="D2120" t="s">
        <v>31</v>
      </c>
      <c r="E2120">
        <v>2</v>
      </c>
      <c r="F2120" t="str">
        <f t="shared" si="33"/>
        <v>Average Per Premise1-in-2August Typical Event Day50% Cycling2</v>
      </c>
      <c r="G2120">
        <v>2.8768630000000002</v>
      </c>
      <c r="H2120">
        <v>2.8768630000000002</v>
      </c>
      <c r="I2120">
        <v>67.645099999999999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3452</v>
      </c>
      <c r="P2120" t="s">
        <v>59</v>
      </c>
      <c r="Q2120" t="s">
        <v>60</v>
      </c>
    </row>
    <row r="2121" spans="1:17" x14ac:dyDescent="0.25">
      <c r="A2121" t="s">
        <v>29</v>
      </c>
      <c r="B2121" t="s">
        <v>36</v>
      </c>
      <c r="C2121" t="s">
        <v>37</v>
      </c>
      <c r="D2121" t="s">
        <v>31</v>
      </c>
      <c r="E2121">
        <v>2</v>
      </c>
      <c r="F2121" t="str">
        <f t="shared" si="33"/>
        <v>Average Per Device1-in-2August Typical Event Day50% Cycling2</v>
      </c>
      <c r="G2121">
        <v>1.2946070000000001</v>
      </c>
      <c r="H2121">
        <v>1.2946070000000001</v>
      </c>
      <c r="I2121">
        <v>67.645099999999999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3452</v>
      </c>
      <c r="P2121" t="s">
        <v>59</v>
      </c>
      <c r="Q2121" t="s">
        <v>60</v>
      </c>
    </row>
    <row r="2122" spans="1:17" x14ac:dyDescent="0.25">
      <c r="A2122" t="s">
        <v>43</v>
      </c>
      <c r="B2122" t="s">
        <v>36</v>
      </c>
      <c r="C2122" t="s">
        <v>37</v>
      </c>
      <c r="D2122" t="s">
        <v>31</v>
      </c>
      <c r="E2122">
        <v>2</v>
      </c>
      <c r="F2122" t="str">
        <f t="shared" si="33"/>
        <v>Aggregate1-in-2August Typical Event Day50% Cycling2</v>
      </c>
      <c r="G2122">
        <v>9.93093</v>
      </c>
      <c r="H2122">
        <v>9.93093</v>
      </c>
      <c r="I2122">
        <v>67.645099999999999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3452</v>
      </c>
      <c r="P2122" t="s">
        <v>59</v>
      </c>
      <c r="Q2122" t="s">
        <v>60</v>
      </c>
    </row>
    <row r="2123" spans="1:17" x14ac:dyDescent="0.25">
      <c r="A2123" t="s">
        <v>30</v>
      </c>
      <c r="B2123" t="s">
        <v>36</v>
      </c>
      <c r="C2123" t="s">
        <v>37</v>
      </c>
      <c r="D2123" t="s">
        <v>26</v>
      </c>
      <c r="E2123">
        <v>2</v>
      </c>
      <c r="F2123" t="str">
        <f t="shared" si="33"/>
        <v>Average Per Ton1-in-2August Typical Event DayAll2</v>
      </c>
      <c r="G2123">
        <v>0.3250845</v>
      </c>
      <c r="H2123">
        <v>0.3250845</v>
      </c>
      <c r="I2123">
        <v>67.553100000000001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4789</v>
      </c>
      <c r="P2123" t="s">
        <v>59</v>
      </c>
      <c r="Q2123" t="s">
        <v>60</v>
      </c>
    </row>
    <row r="2124" spans="1:17" x14ac:dyDescent="0.25">
      <c r="A2124" t="s">
        <v>28</v>
      </c>
      <c r="B2124" t="s">
        <v>36</v>
      </c>
      <c r="C2124" t="s">
        <v>37</v>
      </c>
      <c r="D2124" t="s">
        <v>26</v>
      </c>
      <c r="E2124">
        <v>2</v>
      </c>
      <c r="F2124" t="str">
        <f t="shared" si="33"/>
        <v>Average Per Premise1-in-2August Typical Event DayAll2</v>
      </c>
      <c r="G2124">
        <v>2.9824890000000002</v>
      </c>
      <c r="H2124">
        <v>2.9824890000000002</v>
      </c>
      <c r="I2124">
        <v>67.553100000000001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4789</v>
      </c>
      <c r="P2124" t="s">
        <v>59</v>
      </c>
      <c r="Q2124" t="s">
        <v>60</v>
      </c>
    </row>
    <row r="2125" spans="1:17" x14ac:dyDescent="0.25">
      <c r="A2125" t="s">
        <v>29</v>
      </c>
      <c r="B2125" t="s">
        <v>36</v>
      </c>
      <c r="C2125" t="s">
        <v>37</v>
      </c>
      <c r="D2125" t="s">
        <v>26</v>
      </c>
      <c r="E2125">
        <v>2</v>
      </c>
      <c r="F2125" t="str">
        <f t="shared" si="33"/>
        <v>Average Per Device1-in-2August Typical Event DayAll2</v>
      </c>
      <c r="G2125">
        <v>1.261539</v>
      </c>
      <c r="H2125">
        <v>1.261539</v>
      </c>
      <c r="I2125">
        <v>67.553100000000001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4789</v>
      </c>
      <c r="P2125" t="s">
        <v>59</v>
      </c>
      <c r="Q2125" t="s">
        <v>60</v>
      </c>
    </row>
    <row r="2126" spans="1:17" x14ac:dyDescent="0.25">
      <c r="A2126" t="s">
        <v>43</v>
      </c>
      <c r="B2126" t="s">
        <v>36</v>
      </c>
      <c r="C2126" t="s">
        <v>37</v>
      </c>
      <c r="D2126" t="s">
        <v>26</v>
      </c>
      <c r="E2126">
        <v>2</v>
      </c>
      <c r="F2126" t="str">
        <f t="shared" si="33"/>
        <v>Aggregate1-in-2August Typical Event DayAll2</v>
      </c>
      <c r="G2126">
        <v>14.28314</v>
      </c>
      <c r="H2126">
        <v>14.28314</v>
      </c>
      <c r="I2126">
        <v>67.553100000000001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4789</v>
      </c>
      <c r="P2126" t="s">
        <v>59</v>
      </c>
      <c r="Q2126" t="s">
        <v>60</v>
      </c>
    </row>
    <row r="2127" spans="1:17" x14ac:dyDescent="0.25">
      <c r="A2127" t="s">
        <v>30</v>
      </c>
      <c r="B2127" t="s">
        <v>36</v>
      </c>
      <c r="C2127" t="s">
        <v>50</v>
      </c>
      <c r="D2127" t="s">
        <v>48</v>
      </c>
      <c r="E2127">
        <v>2</v>
      </c>
      <c r="F2127" t="str">
        <f t="shared" si="33"/>
        <v>Average Per Ton1-in-2July Monthly System Peak Day30% Cycling2</v>
      </c>
      <c r="G2127">
        <v>0.28352309999999997</v>
      </c>
      <c r="H2127">
        <v>0.28352309999999997</v>
      </c>
      <c r="I2127">
        <v>66.884799999999998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1337</v>
      </c>
      <c r="P2127" t="s">
        <v>59</v>
      </c>
      <c r="Q2127" t="s">
        <v>60</v>
      </c>
    </row>
    <row r="2128" spans="1:17" x14ac:dyDescent="0.25">
      <c r="A2128" t="s">
        <v>28</v>
      </c>
      <c r="B2128" t="s">
        <v>36</v>
      </c>
      <c r="C2128" t="s">
        <v>50</v>
      </c>
      <c r="D2128" t="s">
        <v>48</v>
      </c>
      <c r="E2128">
        <v>2</v>
      </c>
      <c r="F2128" t="str">
        <f t="shared" si="33"/>
        <v>Average Per Premise1-in-2July Monthly System Peak Day30% Cycling2</v>
      </c>
      <c r="G2128">
        <v>3.0080589999999998</v>
      </c>
      <c r="H2128">
        <v>3.0080589999999998</v>
      </c>
      <c r="I2128">
        <v>66.884799999999998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1337</v>
      </c>
      <c r="P2128" t="s">
        <v>59</v>
      </c>
      <c r="Q2128" t="s">
        <v>60</v>
      </c>
    </row>
    <row r="2129" spans="1:17" x14ac:dyDescent="0.25">
      <c r="A2129" t="s">
        <v>29</v>
      </c>
      <c r="B2129" t="s">
        <v>36</v>
      </c>
      <c r="C2129" t="s">
        <v>50</v>
      </c>
      <c r="D2129" t="s">
        <v>48</v>
      </c>
      <c r="E2129">
        <v>2</v>
      </c>
      <c r="F2129" t="str">
        <f t="shared" si="33"/>
        <v>Average Per Device1-in-2July Monthly System Peak Day30% Cycling2</v>
      </c>
      <c r="G2129">
        <v>1.1015539999999999</v>
      </c>
      <c r="H2129">
        <v>1.1015539999999999</v>
      </c>
      <c r="I2129">
        <v>66.884799999999998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1337</v>
      </c>
      <c r="P2129" t="s">
        <v>59</v>
      </c>
      <c r="Q2129" t="s">
        <v>60</v>
      </c>
    </row>
    <row r="2130" spans="1:17" x14ac:dyDescent="0.25">
      <c r="A2130" t="s">
        <v>43</v>
      </c>
      <c r="B2130" t="s">
        <v>36</v>
      </c>
      <c r="C2130" t="s">
        <v>50</v>
      </c>
      <c r="D2130" t="s">
        <v>48</v>
      </c>
      <c r="E2130">
        <v>2</v>
      </c>
      <c r="F2130" t="str">
        <f t="shared" si="33"/>
        <v>Aggregate1-in-2July Monthly System Peak Day30% Cycling2</v>
      </c>
      <c r="G2130">
        <v>4.0217749999999999</v>
      </c>
      <c r="H2130">
        <v>4.0217749999999999</v>
      </c>
      <c r="I2130">
        <v>66.884799999999998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1337</v>
      </c>
      <c r="P2130" t="s">
        <v>59</v>
      </c>
      <c r="Q2130" t="s">
        <v>60</v>
      </c>
    </row>
    <row r="2131" spans="1:17" x14ac:dyDescent="0.25">
      <c r="A2131" t="s">
        <v>30</v>
      </c>
      <c r="B2131" t="s">
        <v>36</v>
      </c>
      <c r="C2131" t="s">
        <v>50</v>
      </c>
      <c r="D2131" t="s">
        <v>31</v>
      </c>
      <c r="E2131">
        <v>2</v>
      </c>
      <c r="F2131" t="str">
        <f t="shared" si="33"/>
        <v>Average Per Ton1-in-2July Monthly System Peak Day50% Cycling2</v>
      </c>
      <c r="G2131">
        <v>0.32587729999999998</v>
      </c>
      <c r="H2131">
        <v>0.32587729999999998</v>
      </c>
      <c r="I2131">
        <v>67.011300000000006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3452</v>
      </c>
      <c r="P2131" t="s">
        <v>59</v>
      </c>
      <c r="Q2131" t="s">
        <v>60</v>
      </c>
    </row>
    <row r="2132" spans="1:17" x14ac:dyDescent="0.25">
      <c r="A2132" t="s">
        <v>28</v>
      </c>
      <c r="B2132" t="s">
        <v>36</v>
      </c>
      <c r="C2132" t="s">
        <v>50</v>
      </c>
      <c r="D2132" t="s">
        <v>31</v>
      </c>
      <c r="E2132">
        <v>2</v>
      </c>
      <c r="F2132" t="str">
        <f t="shared" si="33"/>
        <v>Average Per Premise1-in-2July Monthly System Peak Day50% Cycling2</v>
      </c>
      <c r="G2132">
        <v>2.8086340000000001</v>
      </c>
      <c r="H2132">
        <v>2.8086340000000001</v>
      </c>
      <c r="I2132">
        <v>67.011300000000006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3452</v>
      </c>
      <c r="P2132" t="s">
        <v>59</v>
      </c>
      <c r="Q2132" t="s">
        <v>60</v>
      </c>
    </row>
    <row r="2133" spans="1:17" x14ac:dyDescent="0.25">
      <c r="A2133" t="s">
        <v>29</v>
      </c>
      <c r="B2133" t="s">
        <v>36</v>
      </c>
      <c r="C2133" t="s">
        <v>50</v>
      </c>
      <c r="D2133" t="s">
        <v>31</v>
      </c>
      <c r="E2133">
        <v>2</v>
      </c>
      <c r="F2133" t="str">
        <f t="shared" si="33"/>
        <v>Average Per Device1-in-2July Monthly System Peak Day50% Cycling2</v>
      </c>
      <c r="G2133">
        <v>1.2639039999999999</v>
      </c>
      <c r="H2133">
        <v>1.2639039999999999</v>
      </c>
      <c r="I2133">
        <v>67.011300000000006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3452</v>
      </c>
      <c r="P2133" t="s">
        <v>59</v>
      </c>
      <c r="Q2133" t="s">
        <v>60</v>
      </c>
    </row>
    <row r="2134" spans="1:17" x14ac:dyDescent="0.25">
      <c r="A2134" t="s">
        <v>43</v>
      </c>
      <c r="B2134" t="s">
        <v>36</v>
      </c>
      <c r="C2134" t="s">
        <v>50</v>
      </c>
      <c r="D2134" t="s">
        <v>31</v>
      </c>
      <c r="E2134">
        <v>2</v>
      </c>
      <c r="F2134" t="str">
        <f t="shared" si="33"/>
        <v>Aggregate1-in-2July Monthly System Peak Day50% Cycling2</v>
      </c>
      <c r="G2134">
        <v>9.6954049999999992</v>
      </c>
      <c r="H2134">
        <v>9.6954049999999992</v>
      </c>
      <c r="I2134">
        <v>67.011300000000006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3452</v>
      </c>
      <c r="P2134" t="s">
        <v>59</v>
      </c>
      <c r="Q2134" t="s">
        <v>60</v>
      </c>
    </row>
    <row r="2135" spans="1:17" x14ac:dyDescent="0.25">
      <c r="A2135" t="s">
        <v>30</v>
      </c>
      <c r="B2135" t="s">
        <v>36</v>
      </c>
      <c r="C2135" t="s">
        <v>50</v>
      </c>
      <c r="D2135" t="s">
        <v>26</v>
      </c>
      <c r="E2135">
        <v>2</v>
      </c>
      <c r="F2135" t="str">
        <f t="shared" si="33"/>
        <v>Average Per Ton1-in-2July Monthly System Peak DayAll2</v>
      </c>
      <c r="G2135">
        <v>0.314052</v>
      </c>
      <c r="H2135">
        <v>0.314052</v>
      </c>
      <c r="I2135">
        <v>66.975999999999999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4789</v>
      </c>
      <c r="P2135" t="s">
        <v>59</v>
      </c>
      <c r="Q2135" t="s">
        <v>60</v>
      </c>
    </row>
    <row r="2136" spans="1:17" x14ac:dyDescent="0.25">
      <c r="A2136" t="s">
        <v>28</v>
      </c>
      <c r="B2136" t="s">
        <v>36</v>
      </c>
      <c r="C2136" t="s">
        <v>50</v>
      </c>
      <c r="D2136" t="s">
        <v>26</v>
      </c>
      <c r="E2136">
        <v>2</v>
      </c>
      <c r="F2136" t="str">
        <f t="shared" si="33"/>
        <v>Average Per Premise1-in-2July Monthly System Peak DayAll2</v>
      </c>
      <c r="G2136">
        <v>2.8812720000000001</v>
      </c>
      <c r="H2136">
        <v>2.8812720000000001</v>
      </c>
      <c r="I2136">
        <v>66.975999999999999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4789</v>
      </c>
      <c r="P2136" t="s">
        <v>59</v>
      </c>
      <c r="Q2136" t="s">
        <v>60</v>
      </c>
    </row>
    <row r="2137" spans="1:17" x14ac:dyDescent="0.25">
      <c r="A2137" t="s">
        <v>29</v>
      </c>
      <c r="B2137" t="s">
        <v>36</v>
      </c>
      <c r="C2137" t="s">
        <v>50</v>
      </c>
      <c r="D2137" t="s">
        <v>26</v>
      </c>
      <c r="E2137">
        <v>2</v>
      </c>
      <c r="F2137" t="str">
        <f t="shared" si="33"/>
        <v>Average Per Device1-in-2July Monthly System Peak DayAll2</v>
      </c>
      <c r="G2137">
        <v>1.2187250000000001</v>
      </c>
      <c r="H2137">
        <v>1.2187250000000001</v>
      </c>
      <c r="I2137">
        <v>66.975999999999999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4789</v>
      </c>
      <c r="P2137" t="s">
        <v>59</v>
      </c>
      <c r="Q2137" t="s">
        <v>60</v>
      </c>
    </row>
    <row r="2138" spans="1:17" x14ac:dyDescent="0.25">
      <c r="A2138" t="s">
        <v>43</v>
      </c>
      <c r="B2138" t="s">
        <v>36</v>
      </c>
      <c r="C2138" t="s">
        <v>50</v>
      </c>
      <c r="D2138" t="s">
        <v>26</v>
      </c>
      <c r="E2138">
        <v>2</v>
      </c>
      <c r="F2138" t="str">
        <f t="shared" si="33"/>
        <v>Aggregate1-in-2July Monthly System Peak DayAll2</v>
      </c>
      <c r="G2138">
        <v>13.798410000000001</v>
      </c>
      <c r="H2138">
        <v>13.798410000000001</v>
      </c>
      <c r="I2138">
        <v>66.975999999999999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4789</v>
      </c>
      <c r="P2138" t="s">
        <v>59</v>
      </c>
      <c r="Q2138" t="s">
        <v>60</v>
      </c>
    </row>
    <row r="2139" spans="1:17" x14ac:dyDescent="0.25">
      <c r="A2139" t="s">
        <v>30</v>
      </c>
      <c r="B2139" t="s">
        <v>36</v>
      </c>
      <c r="C2139" t="s">
        <v>51</v>
      </c>
      <c r="D2139" t="s">
        <v>48</v>
      </c>
      <c r="E2139">
        <v>2</v>
      </c>
      <c r="F2139" t="str">
        <f t="shared" si="33"/>
        <v>Average Per Ton1-in-2June Monthly System Peak Day30% Cycling2</v>
      </c>
      <c r="G2139">
        <v>0.25382450000000001</v>
      </c>
      <c r="H2139">
        <v>0.25382450000000001</v>
      </c>
      <c r="I2139">
        <v>62.876800000000003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1337</v>
      </c>
      <c r="P2139" t="s">
        <v>59</v>
      </c>
      <c r="Q2139" t="s">
        <v>60</v>
      </c>
    </row>
    <row r="2140" spans="1:17" x14ac:dyDescent="0.25">
      <c r="A2140" t="s">
        <v>28</v>
      </c>
      <c r="B2140" t="s">
        <v>36</v>
      </c>
      <c r="C2140" t="s">
        <v>51</v>
      </c>
      <c r="D2140" t="s">
        <v>48</v>
      </c>
      <c r="E2140">
        <v>2</v>
      </c>
      <c r="F2140" t="str">
        <f t="shared" si="33"/>
        <v>Average Per Premise1-in-2June Monthly System Peak Day30% Cycling2</v>
      </c>
      <c r="G2140">
        <v>2.6929699999999999</v>
      </c>
      <c r="H2140">
        <v>2.6929690000000002</v>
      </c>
      <c r="I2140">
        <v>62.876800000000003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1337</v>
      </c>
      <c r="P2140" t="s">
        <v>59</v>
      </c>
      <c r="Q2140" t="s">
        <v>60</v>
      </c>
    </row>
    <row r="2141" spans="1:17" x14ac:dyDescent="0.25">
      <c r="A2141" t="s">
        <v>29</v>
      </c>
      <c r="B2141" t="s">
        <v>36</v>
      </c>
      <c r="C2141" t="s">
        <v>51</v>
      </c>
      <c r="D2141" t="s">
        <v>48</v>
      </c>
      <c r="E2141">
        <v>2</v>
      </c>
      <c r="F2141" t="str">
        <f t="shared" si="33"/>
        <v>Average Per Device1-in-2June Monthly System Peak Day30% Cycling2</v>
      </c>
      <c r="G2141">
        <v>0.98616820000000005</v>
      </c>
      <c r="H2141">
        <v>0.98616820000000005</v>
      </c>
      <c r="I2141">
        <v>62.876800000000003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1337</v>
      </c>
      <c r="P2141" t="s">
        <v>59</v>
      </c>
      <c r="Q2141" t="s">
        <v>60</v>
      </c>
    </row>
    <row r="2142" spans="1:17" x14ac:dyDescent="0.25">
      <c r="A2142" t="s">
        <v>43</v>
      </c>
      <c r="B2142" t="s">
        <v>36</v>
      </c>
      <c r="C2142" t="s">
        <v>51</v>
      </c>
      <c r="D2142" t="s">
        <v>48</v>
      </c>
      <c r="E2142">
        <v>2</v>
      </c>
      <c r="F2142" t="str">
        <f t="shared" si="33"/>
        <v>Aggregate1-in-2June Monthly System Peak Day30% Cycling2</v>
      </c>
      <c r="G2142">
        <v>3.6004999999999998</v>
      </c>
      <c r="H2142">
        <v>3.6004999999999998</v>
      </c>
      <c r="I2142">
        <v>62.876800000000003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1337</v>
      </c>
      <c r="P2142" t="s">
        <v>59</v>
      </c>
      <c r="Q2142" t="s">
        <v>60</v>
      </c>
    </row>
    <row r="2143" spans="1:17" x14ac:dyDescent="0.25">
      <c r="A2143" t="s">
        <v>30</v>
      </c>
      <c r="B2143" t="s">
        <v>36</v>
      </c>
      <c r="C2143" t="s">
        <v>51</v>
      </c>
      <c r="D2143" t="s">
        <v>31</v>
      </c>
      <c r="E2143">
        <v>2</v>
      </c>
      <c r="F2143" t="str">
        <f t="shared" si="33"/>
        <v>Average Per Ton1-in-2June Monthly System Peak Day50% Cycling2</v>
      </c>
      <c r="G2143">
        <v>0.3125752</v>
      </c>
      <c r="H2143">
        <v>0.3125752</v>
      </c>
      <c r="I2143">
        <v>63.4116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3452</v>
      </c>
      <c r="P2143" t="s">
        <v>59</v>
      </c>
      <c r="Q2143" t="s">
        <v>60</v>
      </c>
    </row>
    <row r="2144" spans="1:17" x14ac:dyDescent="0.25">
      <c r="A2144" t="s">
        <v>28</v>
      </c>
      <c r="B2144" t="s">
        <v>36</v>
      </c>
      <c r="C2144" t="s">
        <v>51</v>
      </c>
      <c r="D2144" t="s">
        <v>31</v>
      </c>
      <c r="E2144">
        <v>2</v>
      </c>
      <c r="F2144" t="str">
        <f t="shared" si="33"/>
        <v>Average Per Premise1-in-2June Monthly System Peak Day50% Cycling2</v>
      </c>
      <c r="G2144">
        <v>2.693988</v>
      </c>
      <c r="H2144">
        <v>2.693988</v>
      </c>
      <c r="I2144">
        <v>63.4116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3452</v>
      </c>
      <c r="P2144" t="s">
        <v>59</v>
      </c>
      <c r="Q2144" t="s">
        <v>60</v>
      </c>
    </row>
    <row r="2145" spans="1:17" x14ac:dyDescent="0.25">
      <c r="A2145" t="s">
        <v>29</v>
      </c>
      <c r="B2145" t="s">
        <v>36</v>
      </c>
      <c r="C2145" t="s">
        <v>51</v>
      </c>
      <c r="D2145" t="s">
        <v>31</v>
      </c>
      <c r="E2145">
        <v>2</v>
      </c>
      <c r="F2145" t="str">
        <f t="shared" si="33"/>
        <v>Average Per Device1-in-2June Monthly System Peak Day50% Cycling2</v>
      </c>
      <c r="G2145">
        <v>1.2123120000000001</v>
      </c>
      <c r="H2145">
        <v>1.2123120000000001</v>
      </c>
      <c r="I2145">
        <v>63.4116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3452</v>
      </c>
      <c r="P2145" t="s">
        <v>59</v>
      </c>
      <c r="Q2145" t="s">
        <v>60</v>
      </c>
    </row>
    <row r="2146" spans="1:17" x14ac:dyDescent="0.25">
      <c r="A2146" t="s">
        <v>43</v>
      </c>
      <c r="B2146" t="s">
        <v>36</v>
      </c>
      <c r="C2146" t="s">
        <v>51</v>
      </c>
      <c r="D2146" t="s">
        <v>31</v>
      </c>
      <c r="E2146">
        <v>2</v>
      </c>
      <c r="F2146" t="str">
        <f t="shared" si="33"/>
        <v>Aggregate1-in-2June Monthly System Peak Day50% Cycling2</v>
      </c>
      <c r="G2146">
        <v>9.2996449999999999</v>
      </c>
      <c r="H2146">
        <v>9.2996449999999999</v>
      </c>
      <c r="I2146">
        <v>63.4116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3452</v>
      </c>
      <c r="P2146" t="s">
        <v>59</v>
      </c>
      <c r="Q2146" t="s">
        <v>60</v>
      </c>
    </row>
    <row r="2147" spans="1:17" x14ac:dyDescent="0.25">
      <c r="A2147" t="s">
        <v>30</v>
      </c>
      <c r="B2147" t="s">
        <v>36</v>
      </c>
      <c r="C2147" t="s">
        <v>51</v>
      </c>
      <c r="D2147" t="s">
        <v>26</v>
      </c>
      <c r="E2147">
        <v>2</v>
      </c>
      <c r="F2147" t="str">
        <f t="shared" si="33"/>
        <v>Average Per Ton1-in-2June Monthly System Peak DayAll2</v>
      </c>
      <c r="G2147">
        <v>0.29617199999999999</v>
      </c>
      <c r="H2147">
        <v>0.29617199999999999</v>
      </c>
      <c r="I2147">
        <v>63.262300000000003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4789</v>
      </c>
      <c r="P2147" t="s">
        <v>59</v>
      </c>
      <c r="Q2147" t="s">
        <v>60</v>
      </c>
    </row>
    <row r="2148" spans="1:17" x14ac:dyDescent="0.25">
      <c r="A2148" t="s">
        <v>28</v>
      </c>
      <c r="B2148" t="s">
        <v>36</v>
      </c>
      <c r="C2148" t="s">
        <v>51</v>
      </c>
      <c r="D2148" t="s">
        <v>26</v>
      </c>
      <c r="E2148">
        <v>2</v>
      </c>
      <c r="F2148" t="str">
        <f t="shared" si="33"/>
        <v>Average Per Premise1-in-2June Monthly System Peak DayAll2</v>
      </c>
      <c r="G2148">
        <v>2.717231</v>
      </c>
      <c r="H2148">
        <v>2.717231</v>
      </c>
      <c r="I2148">
        <v>63.262300000000003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4789</v>
      </c>
      <c r="P2148" t="s">
        <v>59</v>
      </c>
      <c r="Q2148" t="s">
        <v>60</v>
      </c>
    </row>
    <row r="2149" spans="1:17" x14ac:dyDescent="0.25">
      <c r="A2149" t="s">
        <v>29</v>
      </c>
      <c r="B2149" t="s">
        <v>36</v>
      </c>
      <c r="C2149" t="s">
        <v>51</v>
      </c>
      <c r="D2149" t="s">
        <v>26</v>
      </c>
      <c r="E2149">
        <v>2</v>
      </c>
      <c r="F2149" t="str">
        <f t="shared" si="33"/>
        <v>Average Per Device1-in-2June Monthly System Peak DayAll2</v>
      </c>
      <c r="G2149">
        <v>1.1493390000000001</v>
      </c>
      <c r="H2149">
        <v>1.1493390000000001</v>
      </c>
      <c r="I2149">
        <v>63.262300000000003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4789</v>
      </c>
      <c r="P2149" t="s">
        <v>59</v>
      </c>
      <c r="Q2149" t="s">
        <v>60</v>
      </c>
    </row>
    <row r="2150" spans="1:17" x14ac:dyDescent="0.25">
      <c r="A2150" t="s">
        <v>43</v>
      </c>
      <c r="B2150" t="s">
        <v>36</v>
      </c>
      <c r="C2150" t="s">
        <v>51</v>
      </c>
      <c r="D2150" t="s">
        <v>26</v>
      </c>
      <c r="E2150">
        <v>2</v>
      </c>
      <c r="F2150" t="str">
        <f t="shared" si="33"/>
        <v>Aggregate1-in-2June Monthly System Peak DayAll2</v>
      </c>
      <c r="G2150">
        <v>13.01282</v>
      </c>
      <c r="H2150">
        <v>13.01282</v>
      </c>
      <c r="I2150">
        <v>63.262300000000003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4789</v>
      </c>
      <c r="P2150" t="s">
        <v>59</v>
      </c>
      <c r="Q2150" t="s">
        <v>60</v>
      </c>
    </row>
    <row r="2151" spans="1:17" x14ac:dyDescent="0.25">
      <c r="A2151" t="s">
        <v>30</v>
      </c>
      <c r="B2151" t="s">
        <v>36</v>
      </c>
      <c r="C2151" t="s">
        <v>52</v>
      </c>
      <c r="D2151" t="s">
        <v>48</v>
      </c>
      <c r="E2151">
        <v>2</v>
      </c>
      <c r="F2151" t="str">
        <f t="shared" si="33"/>
        <v>Average Per Ton1-in-2May Monthly System Peak Day30% Cycling2</v>
      </c>
      <c r="G2151">
        <v>0.2105881</v>
      </c>
      <c r="H2151">
        <v>0.210588</v>
      </c>
      <c r="I2151">
        <v>60.180100000000003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1337</v>
      </c>
      <c r="P2151" t="s">
        <v>59</v>
      </c>
      <c r="Q2151" t="s">
        <v>60</v>
      </c>
    </row>
    <row r="2152" spans="1:17" x14ac:dyDescent="0.25">
      <c r="A2152" t="s">
        <v>28</v>
      </c>
      <c r="B2152" t="s">
        <v>36</v>
      </c>
      <c r="C2152" t="s">
        <v>52</v>
      </c>
      <c r="D2152" t="s">
        <v>48</v>
      </c>
      <c r="E2152">
        <v>2</v>
      </c>
      <c r="F2152" t="str">
        <f t="shared" si="33"/>
        <v>Average Per Premise1-in-2May Monthly System Peak Day30% Cycling2</v>
      </c>
      <c r="G2152">
        <v>2.2342499999999998</v>
      </c>
      <c r="H2152">
        <v>2.2342490000000002</v>
      </c>
      <c r="I2152">
        <v>60.180100000000003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1337</v>
      </c>
      <c r="P2152" t="s">
        <v>59</v>
      </c>
      <c r="Q2152" t="s">
        <v>60</v>
      </c>
    </row>
    <row r="2153" spans="1:17" x14ac:dyDescent="0.25">
      <c r="A2153" t="s">
        <v>29</v>
      </c>
      <c r="B2153" t="s">
        <v>36</v>
      </c>
      <c r="C2153" t="s">
        <v>52</v>
      </c>
      <c r="D2153" t="s">
        <v>48</v>
      </c>
      <c r="E2153">
        <v>2</v>
      </c>
      <c r="F2153" t="str">
        <f t="shared" si="33"/>
        <v>Average Per Device1-in-2May Monthly System Peak Day30% Cycling2</v>
      </c>
      <c r="G2153">
        <v>0.81818449999999998</v>
      </c>
      <c r="H2153">
        <v>0.81818449999999998</v>
      </c>
      <c r="I2153">
        <v>60.180100000000003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1337</v>
      </c>
      <c r="P2153" t="s">
        <v>59</v>
      </c>
      <c r="Q2153" t="s">
        <v>60</v>
      </c>
    </row>
    <row r="2154" spans="1:17" x14ac:dyDescent="0.25">
      <c r="A2154" t="s">
        <v>43</v>
      </c>
      <c r="B2154" t="s">
        <v>36</v>
      </c>
      <c r="C2154" t="s">
        <v>52</v>
      </c>
      <c r="D2154" t="s">
        <v>48</v>
      </c>
      <c r="E2154">
        <v>2</v>
      </c>
      <c r="F2154" t="str">
        <f t="shared" si="33"/>
        <v>Aggregate1-in-2May Monthly System Peak Day30% Cycling2</v>
      </c>
      <c r="G2154">
        <v>2.9871919999999998</v>
      </c>
      <c r="H2154">
        <v>2.9871919999999998</v>
      </c>
      <c r="I2154">
        <v>60.180100000000003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1337</v>
      </c>
      <c r="P2154" t="s">
        <v>59</v>
      </c>
      <c r="Q2154" t="s">
        <v>60</v>
      </c>
    </row>
    <row r="2155" spans="1:17" x14ac:dyDescent="0.25">
      <c r="A2155" t="s">
        <v>30</v>
      </c>
      <c r="B2155" t="s">
        <v>36</v>
      </c>
      <c r="C2155" t="s">
        <v>52</v>
      </c>
      <c r="D2155" t="s">
        <v>31</v>
      </c>
      <c r="E2155">
        <v>2</v>
      </c>
      <c r="F2155" t="str">
        <f t="shared" si="33"/>
        <v>Average Per Ton1-in-2May Monthly System Peak Day50% Cycling2</v>
      </c>
      <c r="G2155">
        <v>0.29298210000000002</v>
      </c>
      <c r="H2155">
        <v>0.29298210000000002</v>
      </c>
      <c r="I2155">
        <v>60.403599999999997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3452</v>
      </c>
      <c r="P2155" t="s">
        <v>59</v>
      </c>
      <c r="Q2155" t="s">
        <v>60</v>
      </c>
    </row>
    <row r="2156" spans="1:17" x14ac:dyDescent="0.25">
      <c r="A2156" t="s">
        <v>28</v>
      </c>
      <c r="B2156" t="s">
        <v>36</v>
      </c>
      <c r="C2156" t="s">
        <v>52</v>
      </c>
      <c r="D2156" t="s">
        <v>31</v>
      </c>
      <c r="E2156">
        <v>2</v>
      </c>
      <c r="F2156" t="str">
        <f t="shared" si="33"/>
        <v>Average Per Premise1-in-2May Monthly System Peak Day50% Cycling2</v>
      </c>
      <c r="G2156">
        <v>2.5251199999999998</v>
      </c>
      <c r="H2156">
        <v>2.5251199999999998</v>
      </c>
      <c r="I2156">
        <v>60.403599999999997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3452</v>
      </c>
      <c r="P2156" t="s">
        <v>59</v>
      </c>
      <c r="Q2156" t="s">
        <v>60</v>
      </c>
    </row>
    <row r="2157" spans="1:17" x14ac:dyDescent="0.25">
      <c r="A2157" t="s">
        <v>29</v>
      </c>
      <c r="B2157" t="s">
        <v>36</v>
      </c>
      <c r="C2157" t="s">
        <v>52</v>
      </c>
      <c r="D2157" t="s">
        <v>31</v>
      </c>
      <c r="E2157">
        <v>2</v>
      </c>
      <c r="F2157" t="str">
        <f t="shared" si="33"/>
        <v>Average Per Device1-in-2May Monthly System Peak Day50% Cycling2</v>
      </c>
      <c r="G2157">
        <v>1.1363209999999999</v>
      </c>
      <c r="H2157">
        <v>1.1363209999999999</v>
      </c>
      <c r="I2157">
        <v>60.403599999999997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3452</v>
      </c>
      <c r="P2157" t="s">
        <v>59</v>
      </c>
      <c r="Q2157" t="s">
        <v>60</v>
      </c>
    </row>
    <row r="2158" spans="1:17" x14ac:dyDescent="0.25">
      <c r="A2158" t="s">
        <v>43</v>
      </c>
      <c r="B2158" t="s">
        <v>36</v>
      </c>
      <c r="C2158" t="s">
        <v>52</v>
      </c>
      <c r="D2158" t="s">
        <v>31</v>
      </c>
      <c r="E2158">
        <v>2</v>
      </c>
      <c r="F2158" t="str">
        <f t="shared" si="33"/>
        <v>Aggregate1-in-2May Monthly System Peak Day50% Cycling2</v>
      </c>
      <c r="G2158">
        <v>8.7167150000000007</v>
      </c>
      <c r="H2158">
        <v>8.7167150000000007</v>
      </c>
      <c r="I2158">
        <v>60.403599999999997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3452</v>
      </c>
      <c r="P2158" t="s">
        <v>59</v>
      </c>
      <c r="Q2158" t="s">
        <v>60</v>
      </c>
    </row>
    <row r="2159" spans="1:17" x14ac:dyDescent="0.25">
      <c r="A2159" t="s">
        <v>30</v>
      </c>
      <c r="B2159" t="s">
        <v>36</v>
      </c>
      <c r="C2159" t="s">
        <v>52</v>
      </c>
      <c r="D2159" t="s">
        <v>26</v>
      </c>
      <c r="E2159">
        <v>2</v>
      </c>
      <c r="F2159" t="str">
        <f t="shared" si="33"/>
        <v>Average Per Ton1-in-2May Monthly System Peak DayAll2</v>
      </c>
      <c r="G2159">
        <v>0.26997769999999999</v>
      </c>
      <c r="H2159">
        <v>0.26997769999999999</v>
      </c>
      <c r="I2159">
        <v>60.341200000000001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4789</v>
      </c>
      <c r="P2159" t="s">
        <v>59</v>
      </c>
      <c r="Q2159" t="s">
        <v>60</v>
      </c>
    </row>
    <row r="2160" spans="1:17" x14ac:dyDescent="0.25">
      <c r="A2160" t="s">
        <v>28</v>
      </c>
      <c r="B2160" t="s">
        <v>36</v>
      </c>
      <c r="C2160" t="s">
        <v>52</v>
      </c>
      <c r="D2160" t="s">
        <v>26</v>
      </c>
      <c r="E2160">
        <v>2</v>
      </c>
      <c r="F2160" t="str">
        <f t="shared" si="33"/>
        <v>Average Per Premise1-in-2May Monthly System Peak DayAll2</v>
      </c>
      <c r="G2160">
        <v>2.4769109999999999</v>
      </c>
      <c r="H2160">
        <v>2.4769109999999999</v>
      </c>
      <c r="I2160">
        <v>60.341200000000001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4789</v>
      </c>
      <c r="P2160" t="s">
        <v>59</v>
      </c>
      <c r="Q2160" t="s">
        <v>60</v>
      </c>
    </row>
    <row r="2161" spans="1:17" x14ac:dyDescent="0.25">
      <c r="A2161" t="s">
        <v>29</v>
      </c>
      <c r="B2161" t="s">
        <v>36</v>
      </c>
      <c r="C2161" t="s">
        <v>52</v>
      </c>
      <c r="D2161" t="s">
        <v>26</v>
      </c>
      <c r="E2161">
        <v>2</v>
      </c>
      <c r="F2161" t="str">
        <f t="shared" si="33"/>
        <v>Average Per Device1-in-2May Monthly System Peak DayAll2</v>
      </c>
      <c r="G2161">
        <v>1.047688</v>
      </c>
      <c r="H2161">
        <v>1.047688</v>
      </c>
      <c r="I2161">
        <v>60.341200000000001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4789</v>
      </c>
      <c r="P2161" t="s">
        <v>59</v>
      </c>
      <c r="Q2161" t="s">
        <v>60</v>
      </c>
    </row>
    <row r="2162" spans="1:17" x14ac:dyDescent="0.25">
      <c r="A2162" t="s">
        <v>43</v>
      </c>
      <c r="B2162" t="s">
        <v>36</v>
      </c>
      <c r="C2162" t="s">
        <v>52</v>
      </c>
      <c r="D2162" t="s">
        <v>26</v>
      </c>
      <c r="E2162">
        <v>2</v>
      </c>
      <c r="F2162" t="str">
        <f t="shared" si="33"/>
        <v>Aggregate1-in-2May Monthly System Peak DayAll2</v>
      </c>
      <c r="G2162">
        <v>11.861929999999999</v>
      </c>
      <c r="H2162">
        <v>11.861929999999999</v>
      </c>
      <c r="I2162">
        <v>60.341200000000001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4789</v>
      </c>
      <c r="P2162" t="s">
        <v>59</v>
      </c>
      <c r="Q2162" t="s">
        <v>60</v>
      </c>
    </row>
    <row r="2163" spans="1:17" x14ac:dyDescent="0.25">
      <c r="A2163" t="s">
        <v>30</v>
      </c>
      <c r="B2163" t="s">
        <v>36</v>
      </c>
      <c r="C2163" t="s">
        <v>53</v>
      </c>
      <c r="D2163" t="s">
        <v>48</v>
      </c>
      <c r="E2163">
        <v>2</v>
      </c>
      <c r="F2163" t="str">
        <f t="shared" si="33"/>
        <v>Average Per Ton1-in-2October Monthly System Peak Day30% Cycling2</v>
      </c>
      <c r="G2163">
        <v>0.24633430000000001</v>
      </c>
      <c r="H2163">
        <v>0.24633430000000001</v>
      </c>
      <c r="I2163">
        <v>63.952500000000001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1337</v>
      </c>
      <c r="P2163" t="s">
        <v>59</v>
      </c>
      <c r="Q2163" t="s">
        <v>60</v>
      </c>
    </row>
    <row r="2164" spans="1:17" x14ac:dyDescent="0.25">
      <c r="A2164" t="s">
        <v>28</v>
      </c>
      <c r="B2164" t="s">
        <v>36</v>
      </c>
      <c r="C2164" t="s">
        <v>53</v>
      </c>
      <c r="D2164" t="s">
        <v>48</v>
      </c>
      <c r="E2164">
        <v>2</v>
      </c>
      <c r="F2164" t="str">
        <f t="shared" si="33"/>
        <v>Average Per Premise1-in-2October Monthly System Peak Day30% Cycling2</v>
      </c>
      <c r="G2164">
        <v>2.613502</v>
      </c>
      <c r="H2164">
        <v>2.613502</v>
      </c>
      <c r="I2164">
        <v>63.952500000000001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1337</v>
      </c>
      <c r="P2164" t="s">
        <v>59</v>
      </c>
      <c r="Q2164" t="s">
        <v>60</v>
      </c>
    </row>
    <row r="2165" spans="1:17" x14ac:dyDescent="0.25">
      <c r="A2165" t="s">
        <v>29</v>
      </c>
      <c r="B2165" t="s">
        <v>36</v>
      </c>
      <c r="C2165" t="s">
        <v>53</v>
      </c>
      <c r="D2165" t="s">
        <v>48</v>
      </c>
      <c r="E2165">
        <v>2</v>
      </c>
      <c r="F2165" t="str">
        <f t="shared" si="33"/>
        <v>Average Per Device1-in-2October Monthly System Peak Day30% Cycling2</v>
      </c>
      <c r="G2165">
        <v>0.95706720000000001</v>
      </c>
      <c r="H2165">
        <v>0.95706720000000001</v>
      </c>
      <c r="I2165">
        <v>63.952500000000001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1337</v>
      </c>
      <c r="P2165" t="s">
        <v>59</v>
      </c>
      <c r="Q2165" t="s">
        <v>60</v>
      </c>
    </row>
    <row r="2166" spans="1:17" x14ac:dyDescent="0.25">
      <c r="A2166" t="s">
        <v>43</v>
      </c>
      <c r="B2166" t="s">
        <v>36</v>
      </c>
      <c r="C2166" t="s">
        <v>53</v>
      </c>
      <c r="D2166" t="s">
        <v>48</v>
      </c>
      <c r="E2166">
        <v>2</v>
      </c>
      <c r="F2166" t="str">
        <f t="shared" si="33"/>
        <v>Aggregate1-in-2October Monthly System Peak Day30% Cycling2</v>
      </c>
      <c r="G2166">
        <v>3.4942519999999999</v>
      </c>
      <c r="H2166">
        <v>3.4942519999999999</v>
      </c>
      <c r="I2166">
        <v>63.952500000000001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1337</v>
      </c>
      <c r="P2166" t="s">
        <v>59</v>
      </c>
      <c r="Q2166" t="s">
        <v>60</v>
      </c>
    </row>
    <row r="2167" spans="1:17" x14ac:dyDescent="0.25">
      <c r="A2167" t="s">
        <v>30</v>
      </c>
      <c r="B2167" t="s">
        <v>36</v>
      </c>
      <c r="C2167" t="s">
        <v>53</v>
      </c>
      <c r="D2167" t="s">
        <v>31</v>
      </c>
      <c r="E2167">
        <v>2</v>
      </c>
      <c r="F2167" t="str">
        <f t="shared" si="33"/>
        <v>Average Per Ton1-in-2October Monthly System Peak Day50% Cycling2</v>
      </c>
      <c r="G2167">
        <v>0.3100752</v>
      </c>
      <c r="H2167">
        <v>0.3100752</v>
      </c>
      <c r="I2167">
        <v>64.265600000000006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3452</v>
      </c>
      <c r="P2167" t="s">
        <v>59</v>
      </c>
      <c r="Q2167" t="s">
        <v>60</v>
      </c>
    </row>
    <row r="2168" spans="1:17" x14ac:dyDescent="0.25">
      <c r="A2168" t="s">
        <v>28</v>
      </c>
      <c r="B2168" t="s">
        <v>36</v>
      </c>
      <c r="C2168" t="s">
        <v>53</v>
      </c>
      <c r="D2168" t="s">
        <v>31</v>
      </c>
      <c r="E2168">
        <v>2</v>
      </c>
      <c r="F2168" t="str">
        <f t="shared" si="33"/>
        <v>Average Per Premise1-in-2October Monthly System Peak Day50% Cycling2</v>
      </c>
      <c r="G2168">
        <v>2.6724399999999999</v>
      </c>
      <c r="H2168">
        <v>2.6724399999999999</v>
      </c>
      <c r="I2168">
        <v>64.265600000000006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3452</v>
      </c>
      <c r="P2168" t="s">
        <v>59</v>
      </c>
      <c r="Q2168" t="s">
        <v>60</v>
      </c>
    </row>
    <row r="2169" spans="1:17" x14ac:dyDescent="0.25">
      <c r="A2169" t="s">
        <v>29</v>
      </c>
      <c r="B2169" t="s">
        <v>36</v>
      </c>
      <c r="C2169" t="s">
        <v>53</v>
      </c>
      <c r="D2169" t="s">
        <v>31</v>
      </c>
      <c r="E2169">
        <v>2</v>
      </c>
      <c r="F2169" t="str">
        <f t="shared" si="33"/>
        <v>Average Per Device1-in-2October Monthly System Peak Day50% Cycling2</v>
      </c>
      <c r="G2169">
        <v>1.2026159999999999</v>
      </c>
      <c r="H2169">
        <v>1.202615</v>
      </c>
      <c r="I2169">
        <v>64.265600000000006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3452</v>
      </c>
      <c r="P2169" t="s">
        <v>59</v>
      </c>
      <c r="Q2169" t="s">
        <v>60</v>
      </c>
    </row>
    <row r="2170" spans="1:17" x14ac:dyDescent="0.25">
      <c r="A2170" t="s">
        <v>43</v>
      </c>
      <c r="B2170" t="s">
        <v>36</v>
      </c>
      <c r="C2170" t="s">
        <v>53</v>
      </c>
      <c r="D2170" t="s">
        <v>31</v>
      </c>
      <c r="E2170">
        <v>2</v>
      </c>
      <c r="F2170" t="str">
        <f t="shared" si="33"/>
        <v>Aggregate1-in-2October Monthly System Peak Day50% Cycling2</v>
      </c>
      <c r="G2170">
        <v>9.2252639999999992</v>
      </c>
      <c r="H2170">
        <v>9.2252639999999992</v>
      </c>
      <c r="I2170">
        <v>64.265600000000006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3452</v>
      </c>
      <c r="P2170" t="s">
        <v>59</v>
      </c>
      <c r="Q2170" t="s">
        <v>60</v>
      </c>
    </row>
    <row r="2171" spans="1:17" x14ac:dyDescent="0.25">
      <c r="A2171" t="s">
        <v>30</v>
      </c>
      <c r="B2171" t="s">
        <v>36</v>
      </c>
      <c r="C2171" t="s">
        <v>53</v>
      </c>
      <c r="D2171" t="s">
        <v>26</v>
      </c>
      <c r="E2171">
        <v>2</v>
      </c>
      <c r="F2171" t="str">
        <f t="shared" si="33"/>
        <v>Average Per Ton1-in-2October Monthly System Peak DayAll2</v>
      </c>
      <c r="G2171">
        <v>0.2922787</v>
      </c>
      <c r="H2171">
        <v>0.2922787</v>
      </c>
      <c r="I2171">
        <v>64.178200000000004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4789</v>
      </c>
      <c r="P2171" t="s">
        <v>59</v>
      </c>
      <c r="Q2171" t="s">
        <v>60</v>
      </c>
    </row>
    <row r="2172" spans="1:17" x14ac:dyDescent="0.25">
      <c r="A2172" t="s">
        <v>28</v>
      </c>
      <c r="B2172" t="s">
        <v>36</v>
      </c>
      <c r="C2172" t="s">
        <v>53</v>
      </c>
      <c r="D2172" t="s">
        <v>26</v>
      </c>
      <c r="E2172">
        <v>2</v>
      </c>
      <c r="F2172" t="str">
        <f t="shared" si="33"/>
        <v>Average Per Premise1-in-2October Monthly System Peak DayAll2</v>
      </c>
      <c r="G2172">
        <v>2.6815120000000001</v>
      </c>
      <c r="H2172">
        <v>2.6815120000000001</v>
      </c>
      <c r="I2172">
        <v>64.178200000000004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4789</v>
      </c>
      <c r="P2172" t="s">
        <v>59</v>
      </c>
      <c r="Q2172" t="s">
        <v>60</v>
      </c>
    </row>
    <row r="2173" spans="1:17" x14ac:dyDescent="0.25">
      <c r="A2173" t="s">
        <v>29</v>
      </c>
      <c r="B2173" t="s">
        <v>36</v>
      </c>
      <c r="C2173" t="s">
        <v>53</v>
      </c>
      <c r="D2173" t="s">
        <v>26</v>
      </c>
      <c r="E2173">
        <v>2</v>
      </c>
      <c r="F2173" t="str">
        <f t="shared" si="33"/>
        <v>Average Per Device1-in-2October Monthly System Peak DayAll2</v>
      </c>
      <c r="G2173">
        <v>1.134231</v>
      </c>
      <c r="H2173">
        <v>1.134231</v>
      </c>
      <c r="I2173">
        <v>64.178200000000004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4789</v>
      </c>
      <c r="P2173" t="s">
        <v>59</v>
      </c>
      <c r="Q2173" t="s">
        <v>60</v>
      </c>
    </row>
    <row r="2174" spans="1:17" x14ac:dyDescent="0.25">
      <c r="A2174" t="s">
        <v>43</v>
      </c>
      <c r="B2174" t="s">
        <v>36</v>
      </c>
      <c r="C2174" t="s">
        <v>53</v>
      </c>
      <c r="D2174" t="s">
        <v>26</v>
      </c>
      <c r="E2174">
        <v>2</v>
      </c>
      <c r="F2174" t="str">
        <f t="shared" si="33"/>
        <v>Aggregate1-in-2October Monthly System Peak DayAll2</v>
      </c>
      <c r="G2174">
        <v>12.841760000000001</v>
      </c>
      <c r="H2174">
        <v>12.841760000000001</v>
      </c>
      <c r="I2174">
        <v>64.178200000000004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4789</v>
      </c>
      <c r="P2174" t="s">
        <v>59</v>
      </c>
      <c r="Q2174" t="s">
        <v>60</v>
      </c>
    </row>
    <row r="2175" spans="1:17" x14ac:dyDescent="0.25">
      <c r="A2175" t="s">
        <v>30</v>
      </c>
      <c r="B2175" t="s">
        <v>36</v>
      </c>
      <c r="C2175" t="s">
        <v>54</v>
      </c>
      <c r="D2175" t="s">
        <v>48</v>
      </c>
      <c r="E2175">
        <v>2</v>
      </c>
      <c r="F2175" t="str">
        <f t="shared" si="33"/>
        <v>Average Per Ton1-in-2September Monthly System Peak Day30% Cycling2</v>
      </c>
      <c r="G2175">
        <v>0.33957189999999998</v>
      </c>
      <c r="H2175">
        <v>0.33957189999999998</v>
      </c>
      <c r="I2175">
        <v>69.738200000000006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1337</v>
      </c>
      <c r="P2175" t="s">
        <v>59</v>
      </c>
      <c r="Q2175" t="s">
        <v>60</v>
      </c>
    </row>
    <row r="2176" spans="1:17" x14ac:dyDescent="0.25">
      <c r="A2176" t="s">
        <v>28</v>
      </c>
      <c r="B2176" t="s">
        <v>36</v>
      </c>
      <c r="C2176" t="s">
        <v>54</v>
      </c>
      <c r="D2176" t="s">
        <v>48</v>
      </c>
      <c r="E2176">
        <v>2</v>
      </c>
      <c r="F2176" t="str">
        <f t="shared" si="33"/>
        <v>Average Per Premise1-in-2September Monthly System Peak Day30% Cycling2</v>
      </c>
      <c r="G2176">
        <v>3.6027130000000001</v>
      </c>
      <c r="H2176">
        <v>3.6027130000000001</v>
      </c>
      <c r="I2176">
        <v>69.738200000000006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1337</v>
      </c>
      <c r="P2176" t="s">
        <v>59</v>
      </c>
      <c r="Q2176" t="s">
        <v>60</v>
      </c>
    </row>
    <row r="2177" spans="1:17" x14ac:dyDescent="0.25">
      <c r="A2177" t="s">
        <v>29</v>
      </c>
      <c r="B2177" t="s">
        <v>36</v>
      </c>
      <c r="C2177" t="s">
        <v>54</v>
      </c>
      <c r="D2177" t="s">
        <v>48</v>
      </c>
      <c r="E2177">
        <v>2</v>
      </c>
      <c r="F2177" t="str">
        <f t="shared" si="33"/>
        <v>Average Per Device1-in-2September Monthly System Peak Day30% Cycling2</v>
      </c>
      <c r="G2177">
        <v>1.3193170000000001</v>
      </c>
      <c r="H2177">
        <v>1.3193170000000001</v>
      </c>
      <c r="I2177">
        <v>69.738200000000006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1337</v>
      </c>
      <c r="P2177" t="s">
        <v>59</v>
      </c>
      <c r="Q2177" t="s">
        <v>60</v>
      </c>
    </row>
    <row r="2178" spans="1:17" x14ac:dyDescent="0.25">
      <c r="A2178" t="s">
        <v>43</v>
      </c>
      <c r="B2178" t="s">
        <v>36</v>
      </c>
      <c r="C2178" t="s">
        <v>54</v>
      </c>
      <c r="D2178" t="s">
        <v>48</v>
      </c>
      <c r="E2178">
        <v>2</v>
      </c>
      <c r="F2178" t="str">
        <f t="shared" si="33"/>
        <v>Aggregate1-in-2September Monthly System Peak Day30% Cycling2</v>
      </c>
      <c r="G2178">
        <v>4.8168280000000001</v>
      </c>
      <c r="H2178">
        <v>4.8168280000000001</v>
      </c>
      <c r="I2178">
        <v>69.738200000000006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1337</v>
      </c>
      <c r="P2178" t="s">
        <v>59</v>
      </c>
      <c r="Q2178" t="s">
        <v>60</v>
      </c>
    </row>
    <row r="2179" spans="1:17" x14ac:dyDescent="0.25">
      <c r="A2179" t="s">
        <v>30</v>
      </c>
      <c r="B2179" t="s">
        <v>36</v>
      </c>
      <c r="C2179" t="s">
        <v>54</v>
      </c>
      <c r="D2179" t="s">
        <v>31</v>
      </c>
      <c r="E2179">
        <v>2</v>
      </c>
      <c r="F2179" t="str">
        <f t="shared" ref="F2179:F2242" si="34">CONCATENATE(A2179,B2179,C2179,D2179,E2179)</f>
        <v>Average Per Ton1-in-2September Monthly System Peak Day50% Cycling2</v>
      </c>
      <c r="G2179">
        <v>0.34945569999999998</v>
      </c>
      <c r="H2179">
        <v>0.34945569999999998</v>
      </c>
      <c r="I2179">
        <v>70.145200000000003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3452</v>
      </c>
      <c r="P2179" t="s">
        <v>59</v>
      </c>
      <c r="Q2179" t="s">
        <v>60</v>
      </c>
    </row>
    <row r="2180" spans="1:17" x14ac:dyDescent="0.25">
      <c r="A2180" t="s">
        <v>28</v>
      </c>
      <c r="B2180" t="s">
        <v>36</v>
      </c>
      <c r="C2180" t="s">
        <v>54</v>
      </c>
      <c r="D2180" t="s">
        <v>31</v>
      </c>
      <c r="E2180">
        <v>2</v>
      </c>
      <c r="F2180" t="str">
        <f t="shared" si="34"/>
        <v>Average Per Premise1-in-2September Monthly System Peak Day50% Cycling2</v>
      </c>
      <c r="G2180">
        <v>3.0118480000000001</v>
      </c>
      <c r="H2180">
        <v>3.0118480000000001</v>
      </c>
      <c r="I2180">
        <v>70.145200000000003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3452</v>
      </c>
      <c r="P2180" t="s">
        <v>59</v>
      </c>
      <c r="Q2180" t="s">
        <v>60</v>
      </c>
    </row>
    <row r="2181" spans="1:17" x14ac:dyDescent="0.25">
      <c r="A2181" t="s">
        <v>29</v>
      </c>
      <c r="B2181" t="s">
        <v>36</v>
      </c>
      <c r="C2181" t="s">
        <v>54</v>
      </c>
      <c r="D2181" t="s">
        <v>31</v>
      </c>
      <c r="E2181">
        <v>2</v>
      </c>
      <c r="F2181" t="str">
        <f t="shared" si="34"/>
        <v>Average Per Device1-in-2September Monthly System Peak Day50% Cycling2</v>
      </c>
      <c r="G2181">
        <v>1.355351</v>
      </c>
      <c r="H2181">
        <v>1.355351</v>
      </c>
      <c r="I2181">
        <v>70.145200000000003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3452</v>
      </c>
      <c r="P2181" t="s">
        <v>59</v>
      </c>
      <c r="Q2181" t="s">
        <v>60</v>
      </c>
    </row>
    <row r="2182" spans="1:17" x14ac:dyDescent="0.25">
      <c r="A2182" t="s">
        <v>43</v>
      </c>
      <c r="B2182" t="s">
        <v>36</v>
      </c>
      <c r="C2182" t="s">
        <v>54</v>
      </c>
      <c r="D2182" t="s">
        <v>31</v>
      </c>
      <c r="E2182">
        <v>2</v>
      </c>
      <c r="F2182" t="str">
        <f t="shared" si="34"/>
        <v>Aggregate1-in-2September Monthly System Peak Day50% Cycling2</v>
      </c>
      <c r="G2182">
        <v>10.3969</v>
      </c>
      <c r="H2182">
        <v>10.3969</v>
      </c>
      <c r="I2182">
        <v>70.145200000000003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3452</v>
      </c>
      <c r="P2182" t="s">
        <v>59</v>
      </c>
      <c r="Q2182" t="s">
        <v>60</v>
      </c>
    </row>
    <row r="2183" spans="1:17" x14ac:dyDescent="0.25">
      <c r="A2183" t="s">
        <v>30</v>
      </c>
      <c r="B2183" t="s">
        <v>36</v>
      </c>
      <c r="C2183" t="s">
        <v>54</v>
      </c>
      <c r="D2183" t="s">
        <v>26</v>
      </c>
      <c r="E2183">
        <v>2</v>
      </c>
      <c r="F2183" t="str">
        <f t="shared" si="34"/>
        <v>Average Per Ton1-in-2September Monthly System Peak DayAll2</v>
      </c>
      <c r="G2183">
        <v>0.34669610000000001</v>
      </c>
      <c r="H2183">
        <v>0.34669610000000001</v>
      </c>
      <c r="I2183">
        <v>70.031599999999997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4789</v>
      </c>
      <c r="P2183" t="s">
        <v>59</v>
      </c>
      <c r="Q2183" t="s">
        <v>60</v>
      </c>
    </row>
    <row r="2184" spans="1:17" x14ac:dyDescent="0.25">
      <c r="A2184" t="s">
        <v>28</v>
      </c>
      <c r="B2184" t="s">
        <v>36</v>
      </c>
      <c r="C2184" t="s">
        <v>54</v>
      </c>
      <c r="D2184" t="s">
        <v>26</v>
      </c>
      <c r="E2184">
        <v>2</v>
      </c>
      <c r="F2184" t="str">
        <f t="shared" si="34"/>
        <v>Average Per Premise1-in-2September Monthly System Peak DayAll2</v>
      </c>
      <c r="G2184">
        <v>3.1807650000000001</v>
      </c>
      <c r="H2184">
        <v>3.1807650000000001</v>
      </c>
      <c r="I2184">
        <v>70.031599999999997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4789</v>
      </c>
      <c r="P2184" t="s">
        <v>59</v>
      </c>
      <c r="Q2184" t="s">
        <v>60</v>
      </c>
    </row>
    <row r="2185" spans="1:17" x14ac:dyDescent="0.25">
      <c r="A2185" t="s">
        <v>29</v>
      </c>
      <c r="B2185" t="s">
        <v>36</v>
      </c>
      <c r="C2185" t="s">
        <v>54</v>
      </c>
      <c r="D2185" t="s">
        <v>26</v>
      </c>
      <c r="E2185">
        <v>2</v>
      </c>
      <c r="F2185" t="str">
        <f t="shared" si="34"/>
        <v>Average Per Device1-in-2September Monthly System Peak DayAll2</v>
      </c>
      <c r="G2185">
        <v>1.3454060000000001</v>
      </c>
      <c r="H2185">
        <v>1.3454060000000001</v>
      </c>
      <c r="I2185">
        <v>70.031599999999997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4789</v>
      </c>
      <c r="P2185" t="s">
        <v>59</v>
      </c>
      <c r="Q2185" t="s">
        <v>60</v>
      </c>
    </row>
    <row r="2186" spans="1:17" x14ac:dyDescent="0.25">
      <c r="A2186" t="s">
        <v>43</v>
      </c>
      <c r="B2186" t="s">
        <v>36</v>
      </c>
      <c r="C2186" t="s">
        <v>54</v>
      </c>
      <c r="D2186" t="s">
        <v>26</v>
      </c>
      <c r="E2186">
        <v>2</v>
      </c>
      <c r="F2186" t="str">
        <f t="shared" si="34"/>
        <v>Aggregate1-in-2September Monthly System Peak DayAll2</v>
      </c>
      <c r="G2186">
        <v>15.23268</v>
      </c>
      <c r="H2186">
        <v>15.23268</v>
      </c>
      <c r="I2186">
        <v>70.031599999999997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4789</v>
      </c>
      <c r="P2186" t="s">
        <v>59</v>
      </c>
      <c r="Q2186" t="s">
        <v>60</v>
      </c>
    </row>
    <row r="2187" spans="1:17" x14ac:dyDescent="0.25">
      <c r="A2187" t="s">
        <v>30</v>
      </c>
      <c r="B2187" t="s">
        <v>36</v>
      </c>
      <c r="C2187" t="s">
        <v>49</v>
      </c>
      <c r="D2187" t="s">
        <v>48</v>
      </c>
      <c r="E2187">
        <v>3</v>
      </c>
      <c r="F2187" t="str">
        <f t="shared" si="34"/>
        <v>Average Per Ton1-in-2August Monthly System Peak Day30% Cycling3</v>
      </c>
      <c r="G2187">
        <v>0.32045509999999999</v>
      </c>
      <c r="H2187">
        <v>0.32045509999999999</v>
      </c>
      <c r="I2187">
        <v>68.952500000000001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1337</v>
      </c>
      <c r="P2187" t="s">
        <v>59</v>
      </c>
      <c r="Q2187" t="s">
        <v>60</v>
      </c>
    </row>
    <row r="2188" spans="1:17" x14ac:dyDescent="0.25">
      <c r="A2188" t="s">
        <v>28</v>
      </c>
      <c r="B2188" t="s">
        <v>36</v>
      </c>
      <c r="C2188" t="s">
        <v>49</v>
      </c>
      <c r="D2188" t="s">
        <v>48</v>
      </c>
      <c r="E2188">
        <v>3</v>
      </c>
      <c r="F2188" t="str">
        <f t="shared" si="34"/>
        <v>Average Per Premise1-in-2August Monthly System Peak Day30% Cycling3</v>
      </c>
      <c r="G2188">
        <v>3.3998930000000001</v>
      </c>
      <c r="H2188">
        <v>3.3998930000000001</v>
      </c>
      <c r="I2188">
        <v>68.952500000000001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1337</v>
      </c>
      <c r="P2188" t="s">
        <v>59</v>
      </c>
      <c r="Q2188" t="s">
        <v>60</v>
      </c>
    </row>
    <row r="2189" spans="1:17" x14ac:dyDescent="0.25">
      <c r="A2189" t="s">
        <v>29</v>
      </c>
      <c r="B2189" t="s">
        <v>36</v>
      </c>
      <c r="C2189" t="s">
        <v>49</v>
      </c>
      <c r="D2189" t="s">
        <v>48</v>
      </c>
      <c r="E2189">
        <v>3</v>
      </c>
      <c r="F2189" t="str">
        <f t="shared" si="34"/>
        <v>Average Per Device1-in-2August Monthly System Peak Day30% Cycling3</v>
      </c>
      <c r="G2189">
        <v>1.245044</v>
      </c>
      <c r="H2189">
        <v>1.245044</v>
      </c>
      <c r="I2189">
        <v>68.952500000000001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1337</v>
      </c>
      <c r="P2189" t="s">
        <v>59</v>
      </c>
      <c r="Q2189" t="s">
        <v>60</v>
      </c>
    </row>
    <row r="2190" spans="1:17" x14ac:dyDescent="0.25">
      <c r="A2190" t="s">
        <v>43</v>
      </c>
      <c r="B2190" t="s">
        <v>36</v>
      </c>
      <c r="C2190" t="s">
        <v>49</v>
      </c>
      <c r="D2190" t="s">
        <v>48</v>
      </c>
      <c r="E2190">
        <v>3</v>
      </c>
      <c r="F2190" t="str">
        <f t="shared" si="34"/>
        <v>Aggregate1-in-2August Monthly System Peak Day30% Cycling3</v>
      </c>
      <c r="G2190">
        <v>4.5456560000000001</v>
      </c>
      <c r="H2190">
        <v>4.5456560000000001</v>
      </c>
      <c r="I2190">
        <v>68.952500000000001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1337</v>
      </c>
      <c r="P2190" t="s">
        <v>59</v>
      </c>
      <c r="Q2190" t="s">
        <v>60</v>
      </c>
    </row>
    <row r="2191" spans="1:17" x14ac:dyDescent="0.25">
      <c r="A2191" t="s">
        <v>30</v>
      </c>
      <c r="B2191" t="s">
        <v>36</v>
      </c>
      <c r="C2191" t="s">
        <v>49</v>
      </c>
      <c r="D2191" t="s">
        <v>31</v>
      </c>
      <c r="E2191">
        <v>3</v>
      </c>
      <c r="F2191" t="str">
        <f t="shared" si="34"/>
        <v>Average Per Ton1-in-2August Monthly System Peak Day50% Cycling3</v>
      </c>
      <c r="G2191">
        <v>0.337231</v>
      </c>
      <c r="H2191">
        <v>0.3372309</v>
      </c>
      <c r="I2191">
        <v>69.265600000000006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3452</v>
      </c>
      <c r="P2191" t="s">
        <v>59</v>
      </c>
      <c r="Q2191" t="s">
        <v>60</v>
      </c>
    </row>
    <row r="2192" spans="1:17" x14ac:dyDescent="0.25">
      <c r="A2192" t="s">
        <v>28</v>
      </c>
      <c r="B2192" t="s">
        <v>36</v>
      </c>
      <c r="C2192" t="s">
        <v>49</v>
      </c>
      <c r="D2192" t="s">
        <v>31</v>
      </c>
      <c r="E2192">
        <v>3</v>
      </c>
      <c r="F2192" t="str">
        <f t="shared" si="34"/>
        <v>Average Per Premise1-in-2August Monthly System Peak Day50% Cycling3</v>
      </c>
      <c r="G2192">
        <v>2.906488</v>
      </c>
      <c r="H2192">
        <v>2.9064869999999998</v>
      </c>
      <c r="I2192">
        <v>69.265600000000006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3452</v>
      </c>
      <c r="P2192" t="s">
        <v>59</v>
      </c>
      <c r="Q2192" t="s">
        <v>60</v>
      </c>
    </row>
    <row r="2193" spans="1:17" x14ac:dyDescent="0.25">
      <c r="A2193" t="s">
        <v>29</v>
      </c>
      <c r="B2193" t="s">
        <v>36</v>
      </c>
      <c r="C2193" t="s">
        <v>49</v>
      </c>
      <c r="D2193" t="s">
        <v>31</v>
      </c>
      <c r="E2193">
        <v>3</v>
      </c>
      <c r="F2193" t="str">
        <f t="shared" si="34"/>
        <v>Average Per Device1-in-2August Monthly System Peak Day50% Cycling3</v>
      </c>
      <c r="G2193">
        <v>1.307938</v>
      </c>
      <c r="H2193">
        <v>1.307938</v>
      </c>
      <c r="I2193">
        <v>69.265600000000006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3452</v>
      </c>
      <c r="P2193" t="s">
        <v>59</v>
      </c>
      <c r="Q2193" t="s">
        <v>60</v>
      </c>
    </row>
    <row r="2194" spans="1:17" x14ac:dyDescent="0.25">
      <c r="A2194" t="s">
        <v>43</v>
      </c>
      <c r="B2194" t="s">
        <v>36</v>
      </c>
      <c r="C2194" t="s">
        <v>49</v>
      </c>
      <c r="D2194" t="s">
        <v>31</v>
      </c>
      <c r="E2194">
        <v>3</v>
      </c>
      <c r="F2194" t="str">
        <f t="shared" si="34"/>
        <v>Aggregate1-in-2August Monthly System Peak Day50% Cycling3</v>
      </c>
      <c r="G2194">
        <v>10.033189999999999</v>
      </c>
      <c r="H2194">
        <v>10.033189999999999</v>
      </c>
      <c r="I2194">
        <v>69.265600000000006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3452</v>
      </c>
      <c r="P2194" t="s">
        <v>59</v>
      </c>
      <c r="Q2194" t="s">
        <v>60</v>
      </c>
    </row>
    <row r="2195" spans="1:17" x14ac:dyDescent="0.25">
      <c r="A2195" t="s">
        <v>30</v>
      </c>
      <c r="B2195" t="s">
        <v>36</v>
      </c>
      <c r="C2195" t="s">
        <v>49</v>
      </c>
      <c r="D2195" t="s">
        <v>26</v>
      </c>
      <c r="E2195">
        <v>3</v>
      </c>
      <c r="F2195" t="str">
        <f t="shared" si="34"/>
        <v>Average Per Ton1-in-2August Monthly System Peak DayAll3</v>
      </c>
      <c r="G2195">
        <v>0.33254709999999998</v>
      </c>
      <c r="H2195">
        <v>0.33254709999999998</v>
      </c>
      <c r="I2195">
        <v>69.178200000000004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4789</v>
      </c>
      <c r="P2195" t="s">
        <v>59</v>
      </c>
      <c r="Q2195" t="s">
        <v>60</v>
      </c>
    </row>
    <row r="2196" spans="1:17" x14ac:dyDescent="0.25">
      <c r="A2196" t="s">
        <v>28</v>
      </c>
      <c r="B2196" t="s">
        <v>36</v>
      </c>
      <c r="C2196" t="s">
        <v>49</v>
      </c>
      <c r="D2196" t="s">
        <v>26</v>
      </c>
      <c r="E2196">
        <v>3</v>
      </c>
      <c r="F2196" t="str">
        <f t="shared" si="34"/>
        <v>Average Per Premise1-in-2August Monthly System Peak DayAll3</v>
      </c>
      <c r="G2196">
        <v>3.0509550000000001</v>
      </c>
      <c r="H2196">
        <v>3.0509550000000001</v>
      </c>
      <c r="I2196">
        <v>69.178200000000004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4789</v>
      </c>
      <c r="P2196" t="s">
        <v>59</v>
      </c>
      <c r="Q2196" t="s">
        <v>60</v>
      </c>
    </row>
    <row r="2197" spans="1:17" x14ac:dyDescent="0.25">
      <c r="A2197" t="s">
        <v>29</v>
      </c>
      <c r="B2197" t="s">
        <v>36</v>
      </c>
      <c r="C2197" t="s">
        <v>49</v>
      </c>
      <c r="D2197" t="s">
        <v>26</v>
      </c>
      <c r="E2197">
        <v>3</v>
      </c>
      <c r="F2197" t="str">
        <f t="shared" si="34"/>
        <v>Average Per Device1-in-2August Monthly System Peak DayAll3</v>
      </c>
      <c r="G2197">
        <v>1.2904990000000001</v>
      </c>
      <c r="H2197">
        <v>1.2904990000000001</v>
      </c>
      <c r="I2197">
        <v>69.178200000000004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4789</v>
      </c>
      <c r="P2197" t="s">
        <v>59</v>
      </c>
      <c r="Q2197" t="s">
        <v>60</v>
      </c>
    </row>
    <row r="2198" spans="1:17" x14ac:dyDescent="0.25">
      <c r="A2198" t="s">
        <v>43</v>
      </c>
      <c r="B2198" t="s">
        <v>36</v>
      </c>
      <c r="C2198" t="s">
        <v>49</v>
      </c>
      <c r="D2198" t="s">
        <v>26</v>
      </c>
      <c r="E2198">
        <v>3</v>
      </c>
      <c r="F2198" t="str">
        <f t="shared" si="34"/>
        <v>Aggregate1-in-2August Monthly System Peak DayAll3</v>
      </c>
      <c r="G2198">
        <v>14.61102</v>
      </c>
      <c r="H2198">
        <v>14.61102</v>
      </c>
      <c r="I2198">
        <v>69.178200000000004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4789</v>
      </c>
      <c r="P2198" t="s">
        <v>59</v>
      </c>
      <c r="Q2198" t="s">
        <v>60</v>
      </c>
    </row>
    <row r="2199" spans="1:17" x14ac:dyDescent="0.25">
      <c r="A2199" t="s">
        <v>30</v>
      </c>
      <c r="B2199" t="s">
        <v>36</v>
      </c>
      <c r="C2199" t="s">
        <v>37</v>
      </c>
      <c r="D2199" t="s">
        <v>48</v>
      </c>
      <c r="E2199">
        <v>3</v>
      </c>
      <c r="F2199" t="str">
        <f t="shared" si="34"/>
        <v>Average Per Ton1-in-2August Typical Event Day30% Cycling3</v>
      </c>
      <c r="G2199">
        <v>0.29077979999999998</v>
      </c>
      <c r="H2199">
        <v>0.29077979999999998</v>
      </c>
      <c r="I2199">
        <v>66.874399999999994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1337</v>
      </c>
      <c r="P2199" t="s">
        <v>59</v>
      </c>
      <c r="Q2199" t="s">
        <v>60</v>
      </c>
    </row>
    <row r="2200" spans="1:17" x14ac:dyDescent="0.25">
      <c r="A2200" t="s">
        <v>28</v>
      </c>
      <c r="B2200" t="s">
        <v>36</v>
      </c>
      <c r="C2200" t="s">
        <v>37</v>
      </c>
      <c r="D2200" t="s">
        <v>48</v>
      </c>
      <c r="E2200">
        <v>3</v>
      </c>
      <c r="F2200" t="str">
        <f t="shared" si="34"/>
        <v>Average Per Premise1-in-2August Typical Event Day30% Cycling3</v>
      </c>
      <c r="G2200">
        <v>3.0850499999999998</v>
      </c>
      <c r="H2200">
        <v>3.0850499999999998</v>
      </c>
      <c r="I2200">
        <v>66.874399999999994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1337</v>
      </c>
      <c r="P2200" t="s">
        <v>59</v>
      </c>
      <c r="Q2200" t="s">
        <v>60</v>
      </c>
    </row>
    <row r="2201" spans="1:17" x14ac:dyDescent="0.25">
      <c r="A2201" t="s">
        <v>29</v>
      </c>
      <c r="B2201" t="s">
        <v>36</v>
      </c>
      <c r="C2201" t="s">
        <v>37</v>
      </c>
      <c r="D2201" t="s">
        <v>48</v>
      </c>
      <c r="E2201">
        <v>3</v>
      </c>
      <c r="F2201" t="str">
        <f t="shared" si="34"/>
        <v>Average Per Device1-in-2August Typical Event Day30% Cycling3</v>
      </c>
      <c r="G2201">
        <v>1.1297489999999999</v>
      </c>
      <c r="H2201">
        <v>1.1297489999999999</v>
      </c>
      <c r="I2201">
        <v>66.874399999999994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1337</v>
      </c>
      <c r="P2201" t="s">
        <v>59</v>
      </c>
      <c r="Q2201" t="s">
        <v>60</v>
      </c>
    </row>
    <row r="2202" spans="1:17" x14ac:dyDescent="0.25">
      <c r="A2202" t="s">
        <v>43</v>
      </c>
      <c r="B2202" t="s">
        <v>36</v>
      </c>
      <c r="C2202" t="s">
        <v>37</v>
      </c>
      <c r="D2202" t="s">
        <v>48</v>
      </c>
      <c r="E2202">
        <v>3</v>
      </c>
      <c r="F2202" t="str">
        <f t="shared" si="34"/>
        <v>Aggregate1-in-2August Typical Event Day30% Cycling3</v>
      </c>
      <c r="G2202">
        <v>4.1247119999999997</v>
      </c>
      <c r="H2202">
        <v>4.1247119999999997</v>
      </c>
      <c r="I2202">
        <v>66.874399999999994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1337</v>
      </c>
      <c r="P2202" t="s">
        <v>59</v>
      </c>
      <c r="Q2202" t="s">
        <v>60</v>
      </c>
    </row>
    <row r="2203" spans="1:17" x14ac:dyDescent="0.25">
      <c r="A2203" t="s">
        <v>30</v>
      </c>
      <c r="B2203" t="s">
        <v>36</v>
      </c>
      <c r="C2203" t="s">
        <v>37</v>
      </c>
      <c r="D2203" t="s">
        <v>31</v>
      </c>
      <c r="E2203">
        <v>3</v>
      </c>
      <c r="F2203" t="str">
        <f t="shared" si="34"/>
        <v>Average Per Ton1-in-2August Typical Event Day50% Cycling3</v>
      </c>
      <c r="G2203">
        <v>0.32414739999999997</v>
      </c>
      <c r="H2203">
        <v>0.32414739999999997</v>
      </c>
      <c r="I2203">
        <v>67.244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3452</v>
      </c>
      <c r="P2203" t="s">
        <v>59</v>
      </c>
      <c r="Q2203" t="s">
        <v>60</v>
      </c>
    </row>
    <row r="2204" spans="1:17" x14ac:dyDescent="0.25">
      <c r="A2204" t="s">
        <v>28</v>
      </c>
      <c r="B2204" t="s">
        <v>36</v>
      </c>
      <c r="C2204" t="s">
        <v>37</v>
      </c>
      <c r="D2204" t="s">
        <v>31</v>
      </c>
      <c r="E2204">
        <v>3</v>
      </c>
      <c r="F2204" t="str">
        <f t="shared" si="34"/>
        <v>Average Per Premise1-in-2August Typical Event Day50% Cycling3</v>
      </c>
      <c r="G2204">
        <v>2.7937249999999998</v>
      </c>
      <c r="H2204">
        <v>2.7937249999999998</v>
      </c>
      <c r="I2204">
        <v>67.244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3452</v>
      </c>
      <c r="P2204" t="s">
        <v>59</v>
      </c>
      <c r="Q2204" t="s">
        <v>60</v>
      </c>
    </row>
    <row r="2205" spans="1:17" x14ac:dyDescent="0.25">
      <c r="A2205" t="s">
        <v>29</v>
      </c>
      <c r="B2205" t="s">
        <v>36</v>
      </c>
      <c r="C2205" t="s">
        <v>37</v>
      </c>
      <c r="D2205" t="s">
        <v>31</v>
      </c>
      <c r="E2205">
        <v>3</v>
      </c>
      <c r="F2205" t="str">
        <f t="shared" si="34"/>
        <v>Average Per Device1-in-2August Typical Event Day50% Cycling3</v>
      </c>
      <c r="G2205">
        <v>1.2571939999999999</v>
      </c>
      <c r="H2205">
        <v>1.2571939999999999</v>
      </c>
      <c r="I2205">
        <v>67.244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3452</v>
      </c>
      <c r="P2205" t="s">
        <v>59</v>
      </c>
      <c r="Q2205" t="s">
        <v>60</v>
      </c>
    </row>
    <row r="2206" spans="1:17" x14ac:dyDescent="0.25">
      <c r="A2206" t="s">
        <v>43</v>
      </c>
      <c r="B2206" t="s">
        <v>36</v>
      </c>
      <c r="C2206" t="s">
        <v>37</v>
      </c>
      <c r="D2206" t="s">
        <v>31</v>
      </c>
      <c r="E2206">
        <v>3</v>
      </c>
      <c r="F2206" t="str">
        <f t="shared" si="34"/>
        <v>Aggregate1-in-2August Typical Event Day50% Cycling3</v>
      </c>
      <c r="G2206">
        <v>9.6439380000000003</v>
      </c>
      <c r="H2206">
        <v>9.6439380000000003</v>
      </c>
      <c r="I2206">
        <v>67.244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3452</v>
      </c>
      <c r="P2206" t="s">
        <v>59</v>
      </c>
      <c r="Q2206" t="s">
        <v>60</v>
      </c>
    </row>
    <row r="2207" spans="1:17" x14ac:dyDescent="0.25">
      <c r="A2207" t="s">
        <v>30</v>
      </c>
      <c r="B2207" t="s">
        <v>36</v>
      </c>
      <c r="C2207" t="s">
        <v>37</v>
      </c>
      <c r="D2207" t="s">
        <v>26</v>
      </c>
      <c r="E2207">
        <v>3</v>
      </c>
      <c r="F2207" t="str">
        <f t="shared" si="34"/>
        <v>Average Per Ton1-in-2August Typical Event DayAll3</v>
      </c>
      <c r="G2207">
        <v>0.31483119999999998</v>
      </c>
      <c r="H2207">
        <v>0.31483119999999998</v>
      </c>
      <c r="I2207">
        <v>67.140799999999999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4789</v>
      </c>
      <c r="P2207" t="s">
        <v>59</v>
      </c>
      <c r="Q2207" t="s">
        <v>60</v>
      </c>
    </row>
    <row r="2208" spans="1:17" x14ac:dyDescent="0.25">
      <c r="A2208" t="s">
        <v>28</v>
      </c>
      <c r="B2208" t="s">
        <v>36</v>
      </c>
      <c r="C2208" t="s">
        <v>37</v>
      </c>
      <c r="D2208" t="s">
        <v>26</v>
      </c>
      <c r="E2208">
        <v>3</v>
      </c>
      <c r="F2208" t="str">
        <f t="shared" si="34"/>
        <v>Average Per Premise1-in-2August Typical Event DayAll3</v>
      </c>
      <c r="G2208">
        <v>2.88842</v>
      </c>
      <c r="H2208">
        <v>2.88842</v>
      </c>
      <c r="I2208">
        <v>67.140799999999999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4789</v>
      </c>
      <c r="P2208" t="s">
        <v>59</v>
      </c>
      <c r="Q2208" t="s">
        <v>60</v>
      </c>
    </row>
    <row r="2209" spans="1:17" x14ac:dyDescent="0.25">
      <c r="A2209" t="s">
        <v>29</v>
      </c>
      <c r="B2209" t="s">
        <v>36</v>
      </c>
      <c r="C2209" t="s">
        <v>37</v>
      </c>
      <c r="D2209" t="s">
        <v>26</v>
      </c>
      <c r="E2209">
        <v>3</v>
      </c>
      <c r="F2209" t="str">
        <f t="shared" si="34"/>
        <v>Average Per Device1-in-2August Typical Event DayAll3</v>
      </c>
      <c r="G2209">
        <v>1.221749</v>
      </c>
      <c r="H2209">
        <v>1.221749</v>
      </c>
      <c r="I2209">
        <v>67.140799999999999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4789</v>
      </c>
      <c r="P2209" t="s">
        <v>59</v>
      </c>
      <c r="Q2209" t="s">
        <v>60</v>
      </c>
    </row>
    <row r="2210" spans="1:17" x14ac:dyDescent="0.25">
      <c r="A2210" t="s">
        <v>43</v>
      </c>
      <c r="B2210" t="s">
        <v>36</v>
      </c>
      <c r="C2210" t="s">
        <v>37</v>
      </c>
      <c r="D2210" t="s">
        <v>26</v>
      </c>
      <c r="E2210">
        <v>3</v>
      </c>
      <c r="F2210" t="str">
        <f t="shared" si="34"/>
        <v>Aggregate1-in-2August Typical Event DayAll3</v>
      </c>
      <c r="G2210">
        <v>13.83264</v>
      </c>
      <c r="H2210">
        <v>13.83264</v>
      </c>
      <c r="I2210">
        <v>67.140799999999999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4789</v>
      </c>
      <c r="P2210" t="s">
        <v>59</v>
      </c>
      <c r="Q2210" t="s">
        <v>60</v>
      </c>
    </row>
    <row r="2211" spans="1:17" x14ac:dyDescent="0.25">
      <c r="A2211" t="s">
        <v>30</v>
      </c>
      <c r="B2211" t="s">
        <v>36</v>
      </c>
      <c r="C2211" t="s">
        <v>50</v>
      </c>
      <c r="D2211" t="s">
        <v>48</v>
      </c>
      <c r="E2211">
        <v>3</v>
      </c>
      <c r="F2211" t="str">
        <f t="shared" si="34"/>
        <v>Average Per Ton1-in-2July Monthly System Peak Day30% Cycling3</v>
      </c>
      <c r="G2211">
        <v>0.27244780000000002</v>
      </c>
      <c r="H2211">
        <v>0.27244780000000002</v>
      </c>
      <c r="I2211">
        <v>66.368700000000004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1337</v>
      </c>
      <c r="P2211" t="s">
        <v>59</v>
      </c>
      <c r="Q2211" t="s">
        <v>60</v>
      </c>
    </row>
    <row r="2212" spans="1:17" x14ac:dyDescent="0.25">
      <c r="A2212" t="s">
        <v>28</v>
      </c>
      <c r="B2212" t="s">
        <v>36</v>
      </c>
      <c r="C2212" t="s">
        <v>50</v>
      </c>
      <c r="D2212" t="s">
        <v>48</v>
      </c>
      <c r="E2212">
        <v>3</v>
      </c>
      <c r="F2212" t="str">
        <f t="shared" si="34"/>
        <v>Average Per Premise1-in-2July Monthly System Peak Day30% Cycling3</v>
      </c>
      <c r="G2212">
        <v>2.890555</v>
      </c>
      <c r="H2212">
        <v>2.890555</v>
      </c>
      <c r="I2212">
        <v>66.368700000000004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1337</v>
      </c>
      <c r="P2212" t="s">
        <v>59</v>
      </c>
      <c r="Q2212" t="s">
        <v>60</v>
      </c>
    </row>
    <row r="2213" spans="1:17" x14ac:dyDescent="0.25">
      <c r="A2213" t="s">
        <v>29</v>
      </c>
      <c r="B2213" t="s">
        <v>36</v>
      </c>
      <c r="C2213" t="s">
        <v>50</v>
      </c>
      <c r="D2213" t="s">
        <v>48</v>
      </c>
      <c r="E2213">
        <v>3</v>
      </c>
      <c r="F2213" t="str">
        <f t="shared" si="34"/>
        <v>Average Per Device1-in-2July Monthly System Peak Day30% Cycling3</v>
      </c>
      <c r="G2213">
        <v>1.058524</v>
      </c>
      <c r="H2213">
        <v>1.058524</v>
      </c>
      <c r="I2213">
        <v>66.368700000000004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1337</v>
      </c>
      <c r="P2213" t="s">
        <v>59</v>
      </c>
      <c r="Q2213" t="s">
        <v>60</v>
      </c>
    </row>
    <row r="2214" spans="1:17" x14ac:dyDescent="0.25">
      <c r="A2214" t="s">
        <v>43</v>
      </c>
      <c r="B2214" t="s">
        <v>36</v>
      </c>
      <c r="C2214" t="s">
        <v>50</v>
      </c>
      <c r="D2214" t="s">
        <v>48</v>
      </c>
      <c r="E2214">
        <v>3</v>
      </c>
      <c r="F2214" t="str">
        <f t="shared" si="34"/>
        <v>Aggregate1-in-2July Monthly System Peak Day30% Cycling3</v>
      </c>
      <c r="G2214">
        <v>3.8646729999999998</v>
      </c>
      <c r="H2214">
        <v>3.8646729999999998</v>
      </c>
      <c r="I2214">
        <v>66.368700000000004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1337</v>
      </c>
      <c r="P2214" t="s">
        <v>59</v>
      </c>
      <c r="Q2214" t="s">
        <v>60</v>
      </c>
    </row>
    <row r="2215" spans="1:17" x14ac:dyDescent="0.25">
      <c r="A2215" t="s">
        <v>30</v>
      </c>
      <c r="B2215" t="s">
        <v>36</v>
      </c>
      <c r="C2215" t="s">
        <v>50</v>
      </c>
      <c r="D2215" t="s">
        <v>31</v>
      </c>
      <c r="E2215">
        <v>3</v>
      </c>
      <c r="F2215" t="str">
        <f t="shared" si="34"/>
        <v>Average Per Ton1-in-2July Monthly System Peak Day50% Cycling3</v>
      </c>
      <c r="G2215">
        <v>0.31645990000000002</v>
      </c>
      <c r="H2215">
        <v>0.31645990000000002</v>
      </c>
      <c r="I2215">
        <v>66.654200000000003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3452</v>
      </c>
      <c r="P2215" t="s">
        <v>59</v>
      </c>
      <c r="Q2215" t="s">
        <v>60</v>
      </c>
    </row>
    <row r="2216" spans="1:17" x14ac:dyDescent="0.25">
      <c r="A2216" t="s">
        <v>28</v>
      </c>
      <c r="B2216" t="s">
        <v>36</v>
      </c>
      <c r="C2216" t="s">
        <v>50</v>
      </c>
      <c r="D2216" t="s">
        <v>31</v>
      </c>
      <c r="E2216">
        <v>3</v>
      </c>
      <c r="F2216" t="str">
        <f t="shared" si="34"/>
        <v>Average Per Premise1-in-2July Monthly System Peak Day50% Cycling3</v>
      </c>
      <c r="G2216">
        <v>2.727468</v>
      </c>
      <c r="H2216">
        <v>2.727468</v>
      </c>
      <c r="I2216">
        <v>66.654200000000003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3452</v>
      </c>
      <c r="P2216" t="s">
        <v>59</v>
      </c>
      <c r="Q2216" t="s">
        <v>60</v>
      </c>
    </row>
    <row r="2217" spans="1:17" x14ac:dyDescent="0.25">
      <c r="A2217" t="s">
        <v>29</v>
      </c>
      <c r="B2217" t="s">
        <v>36</v>
      </c>
      <c r="C2217" t="s">
        <v>50</v>
      </c>
      <c r="D2217" t="s">
        <v>31</v>
      </c>
      <c r="E2217">
        <v>3</v>
      </c>
      <c r="F2217" t="str">
        <f t="shared" si="34"/>
        <v>Average Per Device1-in-2July Monthly System Peak Day50% Cycling3</v>
      </c>
      <c r="G2217">
        <v>1.2273780000000001</v>
      </c>
      <c r="H2217">
        <v>1.2273780000000001</v>
      </c>
      <c r="I2217">
        <v>66.654200000000003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3452</v>
      </c>
      <c r="P2217" t="s">
        <v>59</v>
      </c>
      <c r="Q2217" t="s">
        <v>60</v>
      </c>
    </row>
    <row r="2218" spans="1:17" x14ac:dyDescent="0.25">
      <c r="A2218" t="s">
        <v>43</v>
      </c>
      <c r="B2218" t="s">
        <v>36</v>
      </c>
      <c r="C2218" t="s">
        <v>50</v>
      </c>
      <c r="D2218" t="s">
        <v>31</v>
      </c>
      <c r="E2218">
        <v>3</v>
      </c>
      <c r="F2218" t="str">
        <f t="shared" si="34"/>
        <v>Aggregate1-in-2July Monthly System Peak Day50% Cycling3</v>
      </c>
      <c r="G2218">
        <v>9.4152199999999997</v>
      </c>
      <c r="H2218">
        <v>9.4152199999999997</v>
      </c>
      <c r="I2218">
        <v>66.654200000000003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3452</v>
      </c>
      <c r="P2218" t="s">
        <v>59</v>
      </c>
      <c r="Q2218" t="s">
        <v>60</v>
      </c>
    </row>
    <row r="2219" spans="1:17" x14ac:dyDescent="0.25">
      <c r="A2219" t="s">
        <v>30</v>
      </c>
      <c r="B2219" t="s">
        <v>36</v>
      </c>
      <c r="C2219" t="s">
        <v>50</v>
      </c>
      <c r="D2219" t="s">
        <v>26</v>
      </c>
      <c r="E2219">
        <v>3</v>
      </c>
      <c r="F2219" t="str">
        <f t="shared" si="34"/>
        <v>Average Per Ton1-in-2July Monthly System Peak DayAll3</v>
      </c>
      <c r="G2219">
        <v>0.30417169999999999</v>
      </c>
      <c r="H2219">
        <v>0.30417169999999999</v>
      </c>
      <c r="I2219">
        <v>66.5745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4789</v>
      </c>
      <c r="P2219" t="s">
        <v>59</v>
      </c>
      <c r="Q2219" t="s">
        <v>60</v>
      </c>
    </row>
    <row r="2220" spans="1:17" x14ac:dyDescent="0.25">
      <c r="A2220" t="s">
        <v>28</v>
      </c>
      <c r="B2220" t="s">
        <v>36</v>
      </c>
      <c r="C2220" t="s">
        <v>50</v>
      </c>
      <c r="D2220" t="s">
        <v>26</v>
      </c>
      <c r="E2220">
        <v>3</v>
      </c>
      <c r="F2220" t="str">
        <f t="shared" si="34"/>
        <v>Average Per Premise1-in-2July Monthly System Peak DayAll3</v>
      </c>
      <c r="G2220">
        <v>2.7906249999999999</v>
      </c>
      <c r="H2220">
        <v>2.7906249999999999</v>
      </c>
      <c r="I2220">
        <v>66.5745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4789</v>
      </c>
      <c r="P2220" t="s">
        <v>59</v>
      </c>
      <c r="Q2220" t="s">
        <v>60</v>
      </c>
    </row>
    <row r="2221" spans="1:17" x14ac:dyDescent="0.25">
      <c r="A2221" t="s">
        <v>29</v>
      </c>
      <c r="B2221" t="s">
        <v>36</v>
      </c>
      <c r="C2221" t="s">
        <v>50</v>
      </c>
      <c r="D2221" t="s">
        <v>26</v>
      </c>
      <c r="E2221">
        <v>3</v>
      </c>
      <c r="F2221" t="str">
        <f t="shared" si="34"/>
        <v>Average Per Device1-in-2July Monthly System Peak DayAll3</v>
      </c>
      <c r="G2221">
        <v>1.180383</v>
      </c>
      <c r="H2221">
        <v>1.180383</v>
      </c>
      <c r="I2221">
        <v>66.5745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4789</v>
      </c>
      <c r="P2221" t="s">
        <v>59</v>
      </c>
      <c r="Q2221" t="s">
        <v>60</v>
      </c>
    </row>
    <row r="2222" spans="1:17" x14ac:dyDescent="0.25">
      <c r="A2222" t="s">
        <v>43</v>
      </c>
      <c r="B2222" t="s">
        <v>36</v>
      </c>
      <c r="C2222" t="s">
        <v>50</v>
      </c>
      <c r="D2222" t="s">
        <v>26</v>
      </c>
      <c r="E2222">
        <v>3</v>
      </c>
      <c r="F2222" t="str">
        <f t="shared" si="34"/>
        <v>Aggregate1-in-2July Monthly System Peak DayAll3</v>
      </c>
      <c r="G2222">
        <v>13.3643</v>
      </c>
      <c r="H2222">
        <v>13.3643</v>
      </c>
      <c r="I2222">
        <v>66.5745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4789</v>
      </c>
      <c r="P2222" t="s">
        <v>59</v>
      </c>
      <c r="Q2222" t="s">
        <v>60</v>
      </c>
    </row>
    <row r="2223" spans="1:17" x14ac:dyDescent="0.25">
      <c r="A2223" t="s">
        <v>30</v>
      </c>
      <c r="B2223" t="s">
        <v>36</v>
      </c>
      <c r="C2223" t="s">
        <v>51</v>
      </c>
      <c r="D2223" t="s">
        <v>48</v>
      </c>
      <c r="E2223">
        <v>3</v>
      </c>
      <c r="F2223" t="str">
        <f t="shared" si="34"/>
        <v>Average Per Ton1-in-2June Monthly System Peak Day30% Cycling3</v>
      </c>
      <c r="G2223">
        <v>0.2439093</v>
      </c>
      <c r="H2223">
        <v>0.2439093</v>
      </c>
      <c r="I2223">
        <v>62.533499999999997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1337</v>
      </c>
      <c r="P2223" t="s">
        <v>59</v>
      </c>
      <c r="Q2223" t="s">
        <v>60</v>
      </c>
    </row>
    <row r="2224" spans="1:17" x14ac:dyDescent="0.25">
      <c r="A2224" t="s">
        <v>28</v>
      </c>
      <c r="B2224" t="s">
        <v>36</v>
      </c>
      <c r="C2224" t="s">
        <v>51</v>
      </c>
      <c r="D2224" t="s">
        <v>48</v>
      </c>
      <c r="E2224">
        <v>3</v>
      </c>
      <c r="F2224" t="str">
        <f t="shared" si="34"/>
        <v>Average Per Premise1-in-2June Monthly System Peak Day30% Cycling3</v>
      </c>
      <c r="G2224">
        <v>2.587774</v>
      </c>
      <c r="H2224">
        <v>2.587774</v>
      </c>
      <c r="I2224">
        <v>62.533499999999997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1337</v>
      </c>
      <c r="P2224" t="s">
        <v>59</v>
      </c>
      <c r="Q2224" t="s">
        <v>60</v>
      </c>
    </row>
    <row r="2225" spans="1:17" x14ac:dyDescent="0.25">
      <c r="A2225" t="s">
        <v>29</v>
      </c>
      <c r="B2225" t="s">
        <v>36</v>
      </c>
      <c r="C2225" t="s">
        <v>51</v>
      </c>
      <c r="D2225" t="s">
        <v>48</v>
      </c>
      <c r="E2225">
        <v>3</v>
      </c>
      <c r="F2225" t="str">
        <f t="shared" si="34"/>
        <v>Average Per Device1-in-2June Monthly System Peak Day30% Cycling3</v>
      </c>
      <c r="G2225">
        <v>0.94764550000000003</v>
      </c>
      <c r="H2225">
        <v>0.94764550000000003</v>
      </c>
      <c r="I2225">
        <v>62.533499999999997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1337</v>
      </c>
      <c r="P2225" t="s">
        <v>59</v>
      </c>
      <c r="Q2225" t="s">
        <v>60</v>
      </c>
    </row>
    <row r="2226" spans="1:17" x14ac:dyDescent="0.25">
      <c r="A2226" t="s">
        <v>43</v>
      </c>
      <c r="B2226" t="s">
        <v>36</v>
      </c>
      <c r="C2226" t="s">
        <v>51</v>
      </c>
      <c r="D2226" t="s">
        <v>48</v>
      </c>
      <c r="E2226">
        <v>3</v>
      </c>
      <c r="F2226" t="str">
        <f t="shared" si="34"/>
        <v>Aggregate1-in-2June Monthly System Peak Day30% Cycling3</v>
      </c>
      <c r="G2226">
        <v>3.459854</v>
      </c>
      <c r="H2226">
        <v>3.459854</v>
      </c>
      <c r="I2226">
        <v>62.533499999999997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1337</v>
      </c>
      <c r="P2226" t="s">
        <v>59</v>
      </c>
      <c r="Q2226" t="s">
        <v>60</v>
      </c>
    </row>
    <row r="2227" spans="1:17" x14ac:dyDescent="0.25">
      <c r="A2227" t="s">
        <v>30</v>
      </c>
      <c r="B2227" t="s">
        <v>36</v>
      </c>
      <c r="C2227" t="s">
        <v>51</v>
      </c>
      <c r="D2227" t="s">
        <v>31</v>
      </c>
      <c r="E2227">
        <v>3</v>
      </c>
      <c r="F2227" t="str">
        <f t="shared" si="34"/>
        <v>Average Per Ton1-in-2June Monthly System Peak Day50% Cycling3</v>
      </c>
      <c r="G2227">
        <v>0.30354219999999998</v>
      </c>
      <c r="H2227">
        <v>0.30354219999999998</v>
      </c>
      <c r="I2227">
        <v>63.037599999999998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3452</v>
      </c>
      <c r="P2227" t="s">
        <v>59</v>
      </c>
      <c r="Q2227" t="s">
        <v>60</v>
      </c>
    </row>
    <row r="2228" spans="1:17" x14ac:dyDescent="0.25">
      <c r="A2228" t="s">
        <v>28</v>
      </c>
      <c r="B2228" t="s">
        <v>36</v>
      </c>
      <c r="C2228" t="s">
        <v>51</v>
      </c>
      <c r="D2228" t="s">
        <v>31</v>
      </c>
      <c r="E2228">
        <v>3</v>
      </c>
      <c r="F2228" t="str">
        <f t="shared" si="34"/>
        <v>Average Per Premise1-in-2June Monthly System Peak Day50% Cycling3</v>
      </c>
      <c r="G2228">
        <v>2.6161349999999999</v>
      </c>
      <c r="H2228">
        <v>2.6161349999999999</v>
      </c>
      <c r="I2228">
        <v>63.037599999999998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3452</v>
      </c>
      <c r="P2228" t="s">
        <v>59</v>
      </c>
      <c r="Q2228" t="s">
        <v>60</v>
      </c>
    </row>
    <row r="2229" spans="1:17" x14ac:dyDescent="0.25">
      <c r="A2229" t="s">
        <v>29</v>
      </c>
      <c r="B2229" t="s">
        <v>36</v>
      </c>
      <c r="C2229" t="s">
        <v>51</v>
      </c>
      <c r="D2229" t="s">
        <v>31</v>
      </c>
      <c r="E2229">
        <v>3</v>
      </c>
      <c r="F2229" t="str">
        <f t="shared" si="34"/>
        <v>Average Per Device1-in-2June Monthly System Peak Day50% Cycling3</v>
      </c>
      <c r="G2229">
        <v>1.177278</v>
      </c>
      <c r="H2229">
        <v>1.177278</v>
      </c>
      <c r="I2229">
        <v>63.037599999999998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3452</v>
      </c>
      <c r="P2229" t="s">
        <v>59</v>
      </c>
      <c r="Q2229" t="s">
        <v>60</v>
      </c>
    </row>
    <row r="2230" spans="1:17" x14ac:dyDescent="0.25">
      <c r="A2230" t="s">
        <v>43</v>
      </c>
      <c r="B2230" t="s">
        <v>36</v>
      </c>
      <c r="C2230" t="s">
        <v>51</v>
      </c>
      <c r="D2230" t="s">
        <v>31</v>
      </c>
      <c r="E2230">
        <v>3</v>
      </c>
      <c r="F2230" t="str">
        <f t="shared" si="34"/>
        <v>Aggregate1-in-2June Monthly System Peak Day50% Cycling3</v>
      </c>
      <c r="G2230">
        <v>9.0308969999999995</v>
      </c>
      <c r="H2230">
        <v>9.0308969999999995</v>
      </c>
      <c r="I2230">
        <v>63.037599999999998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3452</v>
      </c>
      <c r="P2230" t="s">
        <v>59</v>
      </c>
      <c r="Q2230" t="s">
        <v>60</v>
      </c>
    </row>
    <row r="2231" spans="1:17" x14ac:dyDescent="0.25">
      <c r="A2231" t="s">
        <v>30</v>
      </c>
      <c r="B2231" t="s">
        <v>36</v>
      </c>
      <c r="C2231" t="s">
        <v>51</v>
      </c>
      <c r="D2231" t="s">
        <v>26</v>
      </c>
      <c r="E2231">
        <v>3</v>
      </c>
      <c r="F2231" t="str">
        <f t="shared" si="34"/>
        <v>Average Per Ton1-in-2June Monthly System Peak DayAll3</v>
      </c>
      <c r="G2231">
        <v>0.2868927</v>
      </c>
      <c r="H2231">
        <v>0.2868927</v>
      </c>
      <c r="I2231">
        <v>62.896799999999999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4789</v>
      </c>
      <c r="P2231" t="s">
        <v>59</v>
      </c>
      <c r="Q2231" t="s">
        <v>60</v>
      </c>
    </row>
    <row r="2232" spans="1:17" x14ac:dyDescent="0.25">
      <c r="A2232" t="s">
        <v>28</v>
      </c>
      <c r="B2232" t="s">
        <v>36</v>
      </c>
      <c r="C2232" t="s">
        <v>51</v>
      </c>
      <c r="D2232" t="s">
        <v>26</v>
      </c>
      <c r="E2232">
        <v>3</v>
      </c>
      <c r="F2232" t="str">
        <f t="shared" si="34"/>
        <v>Average Per Premise1-in-2June Monthly System Peak DayAll3</v>
      </c>
      <c r="G2232">
        <v>2.632098</v>
      </c>
      <c r="H2232">
        <v>2.632098</v>
      </c>
      <c r="I2232">
        <v>62.896799999999999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4789</v>
      </c>
      <c r="P2232" t="s">
        <v>59</v>
      </c>
      <c r="Q2232" t="s">
        <v>60</v>
      </c>
    </row>
    <row r="2233" spans="1:17" x14ac:dyDescent="0.25">
      <c r="A2233" t="s">
        <v>29</v>
      </c>
      <c r="B2233" t="s">
        <v>36</v>
      </c>
      <c r="C2233" t="s">
        <v>51</v>
      </c>
      <c r="D2233" t="s">
        <v>26</v>
      </c>
      <c r="E2233">
        <v>3</v>
      </c>
      <c r="F2233" t="str">
        <f t="shared" si="34"/>
        <v>Average Per Device1-in-2June Monthly System Peak DayAll3</v>
      </c>
      <c r="G2233">
        <v>1.1133299999999999</v>
      </c>
      <c r="H2233">
        <v>1.1133299999999999</v>
      </c>
      <c r="I2233">
        <v>62.896799999999999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4789</v>
      </c>
      <c r="P2233" t="s">
        <v>59</v>
      </c>
      <c r="Q2233" t="s">
        <v>60</v>
      </c>
    </row>
    <row r="2234" spans="1:17" x14ac:dyDescent="0.25">
      <c r="A2234" t="s">
        <v>43</v>
      </c>
      <c r="B2234" t="s">
        <v>36</v>
      </c>
      <c r="C2234" t="s">
        <v>51</v>
      </c>
      <c r="D2234" t="s">
        <v>26</v>
      </c>
      <c r="E2234">
        <v>3</v>
      </c>
      <c r="F2234" t="str">
        <f t="shared" si="34"/>
        <v>Aggregate1-in-2June Monthly System Peak DayAll3</v>
      </c>
      <c r="G2234">
        <v>12.605119999999999</v>
      </c>
      <c r="H2234">
        <v>12.605119999999999</v>
      </c>
      <c r="I2234">
        <v>62.896799999999999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4789</v>
      </c>
      <c r="P2234" t="s">
        <v>59</v>
      </c>
      <c r="Q2234" t="s">
        <v>60</v>
      </c>
    </row>
    <row r="2235" spans="1:17" x14ac:dyDescent="0.25">
      <c r="A2235" t="s">
        <v>30</v>
      </c>
      <c r="B2235" t="s">
        <v>36</v>
      </c>
      <c r="C2235" t="s">
        <v>52</v>
      </c>
      <c r="D2235" t="s">
        <v>48</v>
      </c>
      <c r="E2235">
        <v>3</v>
      </c>
      <c r="F2235" t="str">
        <f t="shared" si="34"/>
        <v>Average Per Ton1-in-2May Monthly System Peak Day30% Cycling3</v>
      </c>
      <c r="G2235">
        <v>0.20236190000000001</v>
      </c>
      <c r="H2235">
        <v>0.20236180000000001</v>
      </c>
      <c r="I2235">
        <v>60.239600000000003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1337</v>
      </c>
      <c r="P2235" t="s">
        <v>59</v>
      </c>
      <c r="Q2235" t="s">
        <v>60</v>
      </c>
    </row>
    <row r="2236" spans="1:17" x14ac:dyDescent="0.25">
      <c r="A2236" t="s">
        <v>28</v>
      </c>
      <c r="B2236" t="s">
        <v>36</v>
      </c>
      <c r="C2236" t="s">
        <v>52</v>
      </c>
      <c r="D2236" t="s">
        <v>48</v>
      </c>
      <c r="E2236">
        <v>3</v>
      </c>
      <c r="F2236" t="str">
        <f t="shared" si="34"/>
        <v>Average Per Premise1-in-2May Monthly System Peak Day30% Cycling3</v>
      </c>
      <c r="G2236">
        <v>2.146973</v>
      </c>
      <c r="H2236">
        <v>2.146973</v>
      </c>
      <c r="I2236">
        <v>60.239600000000003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1337</v>
      </c>
      <c r="P2236" t="s">
        <v>59</v>
      </c>
      <c r="Q2236" t="s">
        <v>60</v>
      </c>
    </row>
    <row r="2237" spans="1:17" x14ac:dyDescent="0.25">
      <c r="A2237" t="s">
        <v>29</v>
      </c>
      <c r="B2237" t="s">
        <v>36</v>
      </c>
      <c r="C2237" t="s">
        <v>52</v>
      </c>
      <c r="D2237" t="s">
        <v>48</v>
      </c>
      <c r="E2237">
        <v>3</v>
      </c>
      <c r="F2237" t="str">
        <f t="shared" si="34"/>
        <v>Average Per Device1-in-2May Monthly System Peak Day30% Cycling3</v>
      </c>
      <c r="G2237">
        <v>0.78622380000000003</v>
      </c>
      <c r="H2237">
        <v>0.78622369999999997</v>
      </c>
      <c r="I2237">
        <v>60.239600000000003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1337</v>
      </c>
      <c r="P2237" t="s">
        <v>59</v>
      </c>
      <c r="Q2237" t="s">
        <v>60</v>
      </c>
    </row>
    <row r="2238" spans="1:17" x14ac:dyDescent="0.25">
      <c r="A2238" t="s">
        <v>43</v>
      </c>
      <c r="B2238" t="s">
        <v>36</v>
      </c>
      <c r="C2238" t="s">
        <v>52</v>
      </c>
      <c r="D2238" t="s">
        <v>48</v>
      </c>
      <c r="E2238">
        <v>3</v>
      </c>
      <c r="F2238" t="str">
        <f t="shared" si="34"/>
        <v>Aggregate1-in-2May Monthly System Peak Day30% Cycling3</v>
      </c>
      <c r="G2238">
        <v>2.8705029999999998</v>
      </c>
      <c r="H2238">
        <v>2.8705029999999998</v>
      </c>
      <c r="I2238">
        <v>60.239600000000003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1337</v>
      </c>
      <c r="P2238" t="s">
        <v>59</v>
      </c>
      <c r="Q2238" t="s">
        <v>60</v>
      </c>
    </row>
    <row r="2239" spans="1:17" x14ac:dyDescent="0.25">
      <c r="A2239" t="s">
        <v>30</v>
      </c>
      <c r="B2239" t="s">
        <v>36</v>
      </c>
      <c r="C2239" t="s">
        <v>52</v>
      </c>
      <c r="D2239" t="s">
        <v>31</v>
      </c>
      <c r="E2239">
        <v>3</v>
      </c>
      <c r="F2239" t="str">
        <f t="shared" si="34"/>
        <v>Average Per Ton1-in-2May Monthly System Peak Day50% Cycling3</v>
      </c>
      <c r="G2239">
        <v>0.28451530000000003</v>
      </c>
      <c r="H2239">
        <v>0.28451530000000003</v>
      </c>
      <c r="I2239">
        <v>60.400500000000001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3452</v>
      </c>
      <c r="P2239" t="s">
        <v>59</v>
      </c>
      <c r="Q2239" t="s">
        <v>60</v>
      </c>
    </row>
    <row r="2240" spans="1:17" x14ac:dyDescent="0.25">
      <c r="A2240" t="s">
        <v>28</v>
      </c>
      <c r="B2240" t="s">
        <v>36</v>
      </c>
      <c r="C2240" t="s">
        <v>52</v>
      </c>
      <c r="D2240" t="s">
        <v>31</v>
      </c>
      <c r="E2240">
        <v>3</v>
      </c>
      <c r="F2240" t="str">
        <f t="shared" si="34"/>
        <v>Average Per Premise1-in-2May Monthly System Peak Day50% Cycling3</v>
      </c>
      <c r="G2240">
        <v>2.4521480000000002</v>
      </c>
      <c r="H2240">
        <v>2.4521470000000001</v>
      </c>
      <c r="I2240">
        <v>60.400500000000001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3452</v>
      </c>
      <c r="P2240" t="s">
        <v>59</v>
      </c>
      <c r="Q2240" t="s">
        <v>60</v>
      </c>
    </row>
    <row r="2241" spans="1:17" x14ac:dyDescent="0.25">
      <c r="A2241" t="s">
        <v>29</v>
      </c>
      <c r="B2241" t="s">
        <v>36</v>
      </c>
      <c r="C2241" t="s">
        <v>52</v>
      </c>
      <c r="D2241" t="s">
        <v>31</v>
      </c>
      <c r="E2241">
        <v>3</v>
      </c>
      <c r="F2241" t="str">
        <f t="shared" si="34"/>
        <v>Average Per Device1-in-2May Monthly System Peak Day50% Cycling3</v>
      </c>
      <c r="G2241">
        <v>1.1034820000000001</v>
      </c>
      <c r="H2241">
        <v>1.1034820000000001</v>
      </c>
      <c r="I2241">
        <v>60.400500000000001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3452</v>
      </c>
      <c r="P2241" t="s">
        <v>59</v>
      </c>
      <c r="Q2241" t="s">
        <v>60</v>
      </c>
    </row>
    <row r="2242" spans="1:17" x14ac:dyDescent="0.25">
      <c r="A2242" t="s">
        <v>43</v>
      </c>
      <c r="B2242" t="s">
        <v>36</v>
      </c>
      <c r="C2242" t="s">
        <v>52</v>
      </c>
      <c r="D2242" t="s">
        <v>31</v>
      </c>
      <c r="E2242">
        <v>3</v>
      </c>
      <c r="F2242" t="str">
        <f t="shared" si="34"/>
        <v>Aggregate1-in-2May Monthly System Peak Day50% Cycling3</v>
      </c>
      <c r="G2242">
        <v>8.4648129999999995</v>
      </c>
      <c r="H2242">
        <v>8.4648129999999995</v>
      </c>
      <c r="I2242">
        <v>60.400500000000001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3452</v>
      </c>
      <c r="P2242" t="s">
        <v>59</v>
      </c>
      <c r="Q2242" t="s">
        <v>60</v>
      </c>
    </row>
    <row r="2243" spans="1:17" x14ac:dyDescent="0.25">
      <c r="A2243" t="s">
        <v>30</v>
      </c>
      <c r="B2243" t="s">
        <v>36</v>
      </c>
      <c r="C2243" t="s">
        <v>52</v>
      </c>
      <c r="D2243" t="s">
        <v>26</v>
      </c>
      <c r="E2243">
        <v>3</v>
      </c>
      <c r="F2243" t="str">
        <f t="shared" ref="F2243:F2306" si="35">CONCATENATE(A2243,B2243,C2243,D2243,E2243)</f>
        <v>Average Per Ton1-in-2May Monthly System Peak DayAll3</v>
      </c>
      <c r="G2243">
        <v>0.26157799999999998</v>
      </c>
      <c r="H2243">
        <v>0.26157799999999998</v>
      </c>
      <c r="I2243">
        <v>60.355600000000003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4789</v>
      </c>
      <c r="P2243" t="s">
        <v>59</v>
      </c>
      <c r="Q2243" t="s">
        <v>60</v>
      </c>
    </row>
    <row r="2244" spans="1:17" x14ac:dyDescent="0.25">
      <c r="A2244" t="s">
        <v>28</v>
      </c>
      <c r="B2244" t="s">
        <v>36</v>
      </c>
      <c r="C2244" t="s">
        <v>52</v>
      </c>
      <c r="D2244" t="s">
        <v>26</v>
      </c>
      <c r="E2244">
        <v>3</v>
      </c>
      <c r="F2244" t="str">
        <f t="shared" si="35"/>
        <v>Average Per Premise1-in-2May Monthly System Peak DayAll3</v>
      </c>
      <c r="G2244">
        <v>2.3998490000000001</v>
      </c>
      <c r="H2244">
        <v>2.3998490000000001</v>
      </c>
      <c r="I2244">
        <v>60.355600000000003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4789</v>
      </c>
      <c r="P2244" t="s">
        <v>59</v>
      </c>
      <c r="Q2244" t="s">
        <v>60</v>
      </c>
    </row>
    <row r="2245" spans="1:17" x14ac:dyDescent="0.25">
      <c r="A2245" t="s">
        <v>29</v>
      </c>
      <c r="B2245" t="s">
        <v>36</v>
      </c>
      <c r="C2245" t="s">
        <v>52</v>
      </c>
      <c r="D2245" t="s">
        <v>26</v>
      </c>
      <c r="E2245">
        <v>3</v>
      </c>
      <c r="F2245" t="str">
        <f t="shared" si="35"/>
        <v>Average Per Device1-in-2May Monthly System Peak DayAll3</v>
      </c>
      <c r="G2245">
        <v>1.0150920000000001</v>
      </c>
      <c r="H2245">
        <v>1.0150920000000001</v>
      </c>
      <c r="I2245">
        <v>60.355600000000003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4789</v>
      </c>
      <c r="P2245" t="s">
        <v>59</v>
      </c>
      <c r="Q2245" t="s">
        <v>60</v>
      </c>
    </row>
    <row r="2246" spans="1:17" x14ac:dyDescent="0.25">
      <c r="A2246" t="s">
        <v>43</v>
      </c>
      <c r="B2246" t="s">
        <v>36</v>
      </c>
      <c r="C2246" t="s">
        <v>52</v>
      </c>
      <c r="D2246" t="s">
        <v>26</v>
      </c>
      <c r="E2246">
        <v>3</v>
      </c>
      <c r="F2246" t="str">
        <f t="shared" si="35"/>
        <v>Aggregate1-in-2May Monthly System Peak DayAll3</v>
      </c>
      <c r="G2246">
        <v>11.49288</v>
      </c>
      <c r="H2246">
        <v>11.49288</v>
      </c>
      <c r="I2246">
        <v>60.355600000000003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4789</v>
      </c>
      <c r="P2246" t="s">
        <v>59</v>
      </c>
      <c r="Q2246" t="s">
        <v>60</v>
      </c>
    </row>
    <row r="2247" spans="1:17" x14ac:dyDescent="0.25">
      <c r="A2247" t="s">
        <v>30</v>
      </c>
      <c r="B2247" t="s">
        <v>36</v>
      </c>
      <c r="C2247" t="s">
        <v>53</v>
      </c>
      <c r="D2247" t="s">
        <v>48</v>
      </c>
      <c r="E2247">
        <v>3</v>
      </c>
      <c r="F2247" t="str">
        <f t="shared" si="35"/>
        <v>Average Per Ton1-in-2October Monthly System Peak Day30% Cycling3</v>
      </c>
      <c r="G2247">
        <v>0.2367118</v>
      </c>
      <c r="H2247">
        <v>0.2367118</v>
      </c>
      <c r="I2247">
        <v>63.668599999999998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1337</v>
      </c>
      <c r="P2247" t="s">
        <v>59</v>
      </c>
      <c r="Q2247" t="s">
        <v>60</v>
      </c>
    </row>
    <row r="2248" spans="1:17" x14ac:dyDescent="0.25">
      <c r="A2248" t="s">
        <v>28</v>
      </c>
      <c r="B2248" t="s">
        <v>36</v>
      </c>
      <c r="C2248" t="s">
        <v>53</v>
      </c>
      <c r="D2248" t="s">
        <v>48</v>
      </c>
      <c r="E2248">
        <v>3</v>
      </c>
      <c r="F2248" t="str">
        <f t="shared" si="35"/>
        <v>Average Per Premise1-in-2October Monthly System Peak Day30% Cycling3</v>
      </c>
      <c r="G2248">
        <v>2.5114109999999998</v>
      </c>
      <c r="H2248">
        <v>2.5114109999999998</v>
      </c>
      <c r="I2248">
        <v>63.668599999999998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1337</v>
      </c>
      <c r="P2248" t="s">
        <v>59</v>
      </c>
      <c r="Q2248" t="s">
        <v>60</v>
      </c>
    </row>
    <row r="2249" spans="1:17" x14ac:dyDescent="0.25">
      <c r="A2249" t="s">
        <v>29</v>
      </c>
      <c r="B2249" t="s">
        <v>36</v>
      </c>
      <c r="C2249" t="s">
        <v>53</v>
      </c>
      <c r="D2249" t="s">
        <v>48</v>
      </c>
      <c r="E2249">
        <v>3</v>
      </c>
      <c r="F2249" t="str">
        <f t="shared" si="35"/>
        <v>Average Per Device1-in-2October Monthly System Peak Day30% Cycling3</v>
      </c>
      <c r="G2249">
        <v>0.91968130000000003</v>
      </c>
      <c r="H2249">
        <v>0.91968130000000003</v>
      </c>
      <c r="I2249">
        <v>63.668599999999998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1337</v>
      </c>
      <c r="P2249" t="s">
        <v>59</v>
      </c>
      <c r="Q2249" t="s">
        <v>60</v>
      </c>
    </row>
    <row r="2250" spans="1:17" x14ac:dyDescent="0.25">
      <c r="A2250" t="s">
        <v>43</v>
      </c>
      <c r="B2250" t="s">
        <v>36</v>
      </c>
      <c r="C2250" t="s">
        <v>53</v>
      </c>
      <c r="D2250" t="s">
        <v>48</v>
      </c>
      <c r="E2250">
        <v>3</v>
      </c>
      <c r="F2250" t="str">
        <f t="shared" si="35"/>
        <v>Aggregate1-in-2October Monthly System Peak Day30% Cycling3</v>
      </c>
      <c r="G2250">
        <v>3.3577560000000002</v>
      </c>
      <c r="H2250">
        <v>3.3577560000000002</v>
      </c>
      <c r="I2250">
        <v>63.668599999999998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1337</v>
      </c>
      <c r="P2250" t="s">
        <v>59</v>
      </c>
      <c r="Q2250" t="s">
        <v>60</v>
      </c>
    </row>
    <row r="2251" spans="1:17" x14ac:dyDescent="0.25">
      <c r="A2251" t="s">
        <v>30</v>
      </c>
      <c r="B2251" t="s">
        <v>36</v>
      </c>
      <c r="C2251" t="s">
        <v>53</v>
      </c>
      <c r="D2251" t="s">
        <v>31</v>
      </c>
      <c r="E2251">
        <v>3</v>
      </c>
      <c r="F2251" t="str">
        <f t="shared" si="35"/>
        <v>Average Per Ton1-in-2October Monthly System Peak Day50% Cycling3</v>
      </c>
      <c r="G2251">
        <v>0.3011144</v>
      </c>
      <c r="H2251">
        <v>0.3011144</v>
      </c>
      <c r="I2251">
        <v>63.888399999999997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3452</v>
      </c>
      <c r="P2251" t="s">
        <v>59</v>
      </c>
      <c r="Q2251" t="s">
        <v>60</v>
      </c>
    </row>
    <row r="2252" spans="1:17" x14ac:dyDescent="0.25">
      <c r="A2252" t="s">
        <v>28</v>
      </c>
      <c r="B2252" t="s">
        <v>36</v>
      </c>
      <c r="C2252" t="s">
        <v>53</v>
      </c>
      <c r="D2252" t="s">
        <v>31</v>
      </c>
      <c r="E2252">
        <v>3</v>
      </c>
      <c r="F2252" t="str">
        <f t="shared" si="35"/>
        <v>Average Per Premise1-in-2October Monthly System Peak Day50% Cycling3</v>
      </c>
      <c r="G2252">
        <v>2.5952099999999998</v>
      </c>
      <c r="H2252">
        <v>2.5952099999999998</v>
      </c>
      <c r="I2252">
        <v>63.888399999999997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3452</v>
      </c>
      <c r="P2252" t="s">
        <v>59</v>
      </c>
      <c r="Q2252" t="s">
        <v>60</v>
      </c>
    </row>
    <row r="2253" spans="1:17" x14ac:dyDescent="0.25">
      <c r="A2253" t="s">
        <v>29</v>
      </c>
      <c r="B2253" t="s">
        <v>36</v>
      </c>
      <c r="C2253" t="s">
        <v>53</v>
      </c>
      <c r="D2253" t="s">
        <v>31</v>
      </c>
      <c r="E2253">
        <v>3</v>
      </c>
      <c r="F2253" t="str">
        <f t="shared" si="35"/>
        <v>Average Per Device1-in-2October Monthly System Peak Day50% Cycling3</v>
      </c>
      <c r="G2253">
        <v>1.167861</v>
      </c>
      <c r="H2253">
        <v>1.167861</v>
      </c>
      <c r="I2253">
        <v>63.888399999999997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3452</v>
      </c>
      <c r="P2253" t="s">
        <v>59</v>
      </c>
      <c r="Q2253" t="s">
        <v>60</v>
      </c>
    </row>
    <row r="2254" spans="1:17" x14ac:dyDescent="0.25">
      <c r="A2254" t="s">
        <v>43</v>
      </c>
      <c r="B2254" t="s">
        <v>36</v>
      </c>
      <c r="C2254" t="s">
        <v>53</v>
      </c>
      <c r="D2254" t="s">
        <v>31</v>
      </c>
      <c r="E2254">
        <v>3</v>
      </c>
      <c r="F2254" t="str">
        <f t="shared" si="35"/>
        <v>Aggregate1-in-2October Monthly System Peak Day50% Cycling3</v>
      </c>
      <c r="G2254">
        <v>8.9586649999999999</v>
      </c>
      <c r="H2254">
        <v>8.9586649999999999</v>
      </c>
      <c r="I2254">
        <v>63.888399999999997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3452</v>
      </c>
      <c r="P2254" t="s">
        <v>59</v>
      </c>
      <c r="Q2254" t="s">
        <v>60</v>
      </c>
    </row>
    <row r="2255" spans="1:17" x14ac:dyDescent="0.25">
      <c r="A2255" t="s">
        <v>30</v>
      </c>
      <c r="B2255" t="s">
        <v>36</v>
      </c>
      <c r="C2255" t="s">
        <v>53</v>
      </c>
      <c r="D2255" t="s">
        <v>26</v>
      </c>
      <c r="E2255">
        <v>3</v>
      </c>
      <c r="F2255" t="str">
        <f t="shared" si="35"/>
        <v>Average Per Ton1-in-2October Monthly System Peak DayAll3</v>
      </c>
      <c r="G2255">
        <v>0.28313319999999997</v>
      </c>
      <c r="H2255">
        <v>0.28313319999999997</v>
      </c>
      <c r="I2255">
        <v>63.827100000000002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4789</v>
      </c>
      <c r="P2255" t="s">
        <v>59</v>
      </c>
      <c r="Q2255" t="s">
        <v>60</v>
      </c>
    </row>
    <row r="2256" spans="1:17" x14ac:dyDescent="0.25">
      <c r="A2256" t="s">
        <v>28</v>
      </c>
      <c r="B2256" t="s">
        <v>36</v>
      </c>
      <c r="C2256" t="s">
        <v>53</v>
      </c>
      <c r="D2256" t="s">
        <v>26</v>
      </c>
      <c r="E2256">
        <v>3</v>
      </c>
      <c r="F2256" t="str">
        <f t="shared" si="35"/>
        <v>Average Per Premise1-in-2October Monthly System Peak DayAll3</v>
      </c>
      <c r="G2256">
        <v>2.597607</v>
      </c>
      <c r="H2256">
        <v>2.5976059999999999</v>
      </c>
      <c r="I2256">
        <v>63.827100000000002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4789</v>
      </c>
      <c r="P2256" t="s">
        <v>59</v>
      </c>
      <c r="Q2256" t="s">
        <v>60</v>
      </c>
    </row>
    <row r="2257" spans="1:17" x14ac:dyDescent="0.25">
      <c r="A2257" t="s">
        <v>29</v>
      </c>
      <c r="B2257" t="s">
        <v>36</v>
      </c>
      <c r="C2257" t="s">
        <v>53</v>
      </c>
      <c r="D2257" t="s">
        <v>26</v>
      </c>
      <c r="E2257">
        <v>3</v>
      </c>
      <c r="F2257" t="str">
        <f t="shared" si="35"/>
        <v>Average Per Device1-in-2October Monthly System Peak DayAll3</v>
      </c>
      <c r="G2257">
        <v>1.09874</v>
      </c>
      <c r="H2257">
        <v>1.09874</v>
      </c>
      <c r="I2257">
        <v>63.827100000000002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4789</v>
      </c>
      <c r="P2257" t="s">
        <v>59</v>
      </c>
      <c r="Q2257" t="s">
        <v>60</v>
      </c>
    </row>
    <row r="2258" spans="1:17" x14ac:dyDescent="0.25">
      <c r="A2258" t="s">
        <v>43</v>
      </c>
      <c r="B2258" t="s">
        <v>36</v>
      </c>
      <c r="C2258" t="s">
        <v>53</v>
      </c>
      <c r="D2258" t="s">
        <v>26</v>
      </c>
      <c r="E2258">
        <v>3</v>
      </c>
      <c r="F2258" t="str">
        <f t="shared" si="35"/>
        <v>Aggregate1-in-2October Monthly System Peak DayAll3</v>
      </c>
      <c r="G2258">
        <v>12.43994</v>
      </c>
      <c r="H2258">
        <v>12.43994</v>
      </c>
      <c r="I2258">
        <v>63.827100000000002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4789</v>
      </c>
      <c r="P2258" t="s">
        <v>59</v>
      </c>
      <c r="Q2258" t="s">
        <v>60</v>
      </c>
    </row>
    <row r="2259" spans="1:17" x14ac:dyDescent="0.25">
      <c r="A2259" t="s">
        <v>30</v>
      </c>
      <c r="B2259" t="s">
        <v>36</v>
      </c>
      <c r="C2259" t="s">
        <v>54</v>
      </c>
      <c r="D2259" t="s">
        <v>48</v>
      </c>
      <c r="E2259">
        <v>3</v>
      </c>
      <c r="F2259" t="str">
        <f t="shared" si="35"/>
        <v>Average Per Ton1-in-2September Monthly System Peak Day30% Cycling3</v>
      </c>
      <c r="G2259">
        <v>0.32630720000000002</v>
      </c>
      <c r="H2259">
        <v>0.32630720000000002</v>
      </c>
      <c r="I2259">
        <v>69.643000000000001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1337</v>
      </c>
      <c r="P2259" t="s">
        <v>59</v>
      </c>
      <c r="Q2259" t="s">
        <v>60</v>
      </c>
    </row>
    <row r="2260" spans="1:17" x14ac:dyDescent="0.25">
      <c r="A2260" t="s">
        <v>28</v>
      </c>
      <c r="B2260" t="s">
        <v>36</v>
      </c>
      <c r="C2260" t="s">
        <v>54</v>
      </c>
      <c r="D2260" t="s">
        <v>48</v>
      </c>
      <c r="E2260">
        <v>3</v>
      </c>
      <c r="F2260" t="str">
        <f t="shared" si="35"/>
        <v>Average Per Premise1-in-2September Monthly System Peak Day30% Cycling3</v>
      </c>
      <c r="G2260">
        <v>3.4619810000000002</v>
      </c>
      <c r="H2260">
        <v>3.4619810000000002</v>
      </c>
      <c r="I2260">
        <v>69.643000000000001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1337</v>
      </c>
      <c r="P2260" t="s">
        <v>59</v>
      </c>
      <c r="Q2260" t="s">
        <v>60</v>
      </c>
    </row>
    <row r="2261" spans="1:17" x14ac:dyDescent="0.25">
      <c r="A2261" t="s">
        <v>29</v>
      </c>
      <c r="B2261" t="s">
        <v>36</v>
      </c>
      <c r="C2261" t="s">
        <v>54</v>
      </c>
      <c r="D2261" t="s">
        <v>48</v>
      </c>
      <c r="E2261">
        <v>3</v>
      </c>
      <c r="F2261" t="str">
        <f t="shared" si="35"/>
        <v>Average Per Device1-in-2September Monthly System Peak Day30% Cycling3</v>
      </c>
      <c r="G2261">
        <v>1.267781</v>
      </c>
      <c r="H2261">
        <v>1.267781</v>
      </c>
      <c r="I2261">
        <v>69.643000000000001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1337</v>
      </c>
      <c r="P2261" t="s">
        <v>59</v>
      </c>
      <c r="Q2261" t="s">
        <v>60</v>
      </c>
    </row>
    <row r="2262" spans="1:17" x14ac:dyDescent="0.25">
      <c r="A2262" t="s">
        <v>43</v>
      </c>
      <c r="B2262" t="s">
        <v>36</v>
      </c>
      <c r="C2262" t="s">
        <v>54</v>
      </c>
      <c r="D2262" t="s">
        <v>48</v>
      </c>
      <c r="E2262">
        <v>3</v>
      </c>
      <c r="F2262" t="str">
        <f t="shared" si="35"/>
        <v>Aggregate1-in-2September Monthly System Peak Day30% Cycling3</v>
      </c>
      <c r="G2262">
        <v>4.6286680000000002</v>
      </c>
      <c r="H2262">
        <v>4.6286680000000002</v>
      </c>
      <c r="I2262">
        <v>69.643000000000001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1337</v>
      </c>
      <c r="P2262" t="s">
        <v>59</v>
      </c>
      <c r="Q2262" t="s">
        <v>60</v>
      </c>
    </row>
    <row r="2263" spans="1:17" x14ac:dyDescent="0.25">
      <c r="A2263" t="s">
        <v>30</v>
      </c>
      <c r="B2263" t="s">
        <v>36</v>
      </c>
      <c r="C2263" t="s">
        <v>54</v>
      </c>
      <c r="D2263" t="s">
        <v>31</v>
      </c>
      <c r="E2263">
        <v>3</v>
      </c>
      <c r="F2263" t="str">
        <f t="shared" si="35"/>
        <v>Average Per Ton1-in-2September Monthly System Peak Day50% Cycling3</v>
      </c>
      <c r="G2263">
        <v>0.33935680000000001</v>
      </c>
      <c r="H2263">
        <v>0.33935680000000001</v>
      </c>
      <c r="I2263">
        <v>70.018699999999995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3452</v>
      </c>
      <c r="P2263" t="s">
        <v>59</v>
      </c>
      <c r="Q2263" t="s">
        <v>60</v>
      </c>
    </row>
    <row r="2264" spans="1:17" x14ac:dyDescent="0.25">
      <c r="A2264" t="s">
        <v>28</v>
      </c>
      <c r="B2264" t="s">
        <v>36</v>
      </c>
      <c r="C2264" t="s">
        <v>54</v>
      </c>
      <c r="D2264" t="s">
        <v>31</v>
      </c>
      <c r="E2264">
        <v>3</v>
      </c>
      <c r="F2264" t="str">
        <f t="shared" si="35"/>
        <v>Average Per Premise1-in-2September Monthly System Peak Day50% Cycling3</v>
      </c>
      <c r="G2264">
        <v>2.9248099999999999</v>
      </c>
      <c r="H2264">
        <v>2.9248099999999999</v>
      </c>
      <c r="I2264">
        <v>70.018699999999995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3452</v>
      </c>
      <c r="P2264" t="s">
        <v>59</v>
      </c>
      <c r="Q2264" t="s">
        <v>60</v>
      </c>
    </row>
    <row r="2265" spans="1:17" x14ac:dyDescent="0.25">
      <c r="A2265" t="s">
        <v>29</v>
      </c>
      <c r="B2265" t="s">
        <v>36</v>
      </c>
      <c r="C2265" t="s">
        <v>54</v>
      </c>
      <c r="D2265" t="s">
        <v>31</v>
      </c>
      <c r="E2265">
        <v>3</v>
      </c>
      <c r="F2265" t="str">
        <f t="shared" si="35"/>
        <v>Average Per Device1-in-2September Monthly System Peak Day50% Cycling3</v>
      </c>
      <c r="G2265">
        <v>1.3161830000000001</v>
      </c>
      <c r="H2265">
        <v>1.3161830000000001</v>
      </c>
      <c r="I2265">
        <v>70.018699999999995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3452</v>
      </c>
      <c r="P2265" t="s">
        <v>59</v>
      </c>
      <c r="Q2265" t="s">
        <v>60</v>
      </c>
    </row>
    <row r="2266" spans="1:17" x14ac:dyDescent="0.25">
      <c r="A2266" t="s">
        <v>43</v>
      </c>
      <c r="B2266" t="s">
        <v>36</v>
      </c>
      <c r="C2266" t="s">
        <v>54</v>
      </c>
      <c r="D2266" t="s">
        <v>31</v>
      </c>
      <c r="E2266">
        <v>3</v>
      </c>
      <c r="F2266" t="str">
        <f t="shared" si="35"/>
        <v>Aggregate1-in-2September Monthly System Peak Day50% Cycling3</v>
      </c>
      <c r="G2266">
        <v>10.096439999999999</v>
      </c>
      <c r="H2266">
        <v>10.096439999999999</v>
      </c>
      <c r="I2266">
        <v>70.018699999999995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3452</v>
      </c>
      <c r="P2266" t="s">
        <v>59</v>
      </c>
      <c r="Q2266" t="s">
        <v>60</v>
      </c>
    </row>
    <row r="2267" spans="1:17" x14ac:dyDescent="0.25">
      <c r="A2267" t="s">
        <v>30</v>
      </c>
      <c r="B2267" t="s">
        <v>36</v>
      </c>
      <c r="C2267" t="s">
        <v>54</v>
      </c>
      <c r="D2267" t="s">
        <v>26</v>
      </c>
      <c r="E2267">
        <v>3</v>
      </c>
      <c r="F2267" t="str">
        <f t="shared" si="35"/>
        <v>Average Per Ton1-in-2September Monthly System Peak DayAll3</v>
      </c>
      <c r="G2267">
        <v>0.3357134</v>
      </c>
      <c r="H2267">
        <v>0.3357134</v>
      </c>
      <c r="I2267">
        <v>69.913799999999995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4789</v>
      </c>
      <c r="P2267" t="s">
        <v>59</v>
      </c>
      <c r="Q2267" t="s">
        <v>60</v>
      </c>
    </row>
    <row r="2268" spans="1:17" x14ac:dyDescent="0.25">
      <c r="A2268" t="s">
        <v>28</v>
      </c>
      <c r="B2268" t="s">
        <v>36</v>
      </c>
      <c r="C2268" t="s">
        <v>54</v>
      </c>
      <c r="D2268" t="s">
        <v>26</v>
      </c>
      <c r="E2268">
        <v>3</v>
      </c>
      <c r="F2268" t="str">
        <f t="shared" si="35"/>
        <v>Average Per Premise1-in-2September Monthly System Peak DayAll3</v>
      </c>
      <c r="G2268">
        <v>3.0800040000000002</v>
      </c>
      <c r="H2268">
        <v>3.0800040000000002</v>
      </c>
      <c r="I2268">
        <v>69.913799999999995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4789</v>
      </c>
      <c r="P2268" t="s">
        <v>59</v>
      </c>
      <c r="Q2268" t="s">
        <v>60</v>
      </c>
    </row>
    <row r="2269" spans="1:17" x14ac:dyDescent="0.25">
      <c r="A2269" t="s">
        <v>29</v>
      </c>
      <c r="B2269" t="s">
        <v>36</v>
      </c>
      <c r="C2269" t="s">
        <v>54</v>
      </c>
      <c r="D2269" t="s">
        <v>26</v>
      </c>
      <c r="E2269">
        <v>3</v>
      </c>
      <c r="F2269" t="str">
        <f t="shared" si="35"/>
        <v>Average Per Device1-in-2September Monthly System Peak DayAll3</v>
      </c>
      <c r="G2269">
        <v>1.3027850000000001</v>
      </c>
      <c r="H2269">
        <v>1.302786</v>
      </c>
      <c r="I2269">
        <v>69.913799999999995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4789</v>
      </c>
      <c r="P2269" t="s">
        <v>59</v>
      </c>
      <c r="Q2269" t="s">
        <v>60</v>
      </c>
    </row>
    <row r="2270" spans="1:17" x14ac:dyDescent="0.25">
      <c r="A2270" t="s">
        <v>43</v>
      </c>
      <c r="B2270" t="s">
        <v>36</v>
      </c>
      <c r="C2270" t="s">
        <v>54</v>
      </c>
      <c r="D2270" t="s">
        <v>26</v>
      </c>
      <c r="E2270">
        <v>3</v>
      </c>
      <c r="F2270" t="str">
        <f t="shared" si="35"/>
        <v>Aggregate1-in-2September Monthly System Peak DayAll3</v>
      </c>
      <c r="G2270">
        <v>14.75014</v>
      </c>
      <c r="H2270">
        <v>14.75014</v>
      </c>
      <c r="I2270">
        <v>69.913799999999995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4789</v>
      </c>
      <c r="P2270" t="s">
        <v>59</v>
      </c>
      <c r="Q2270" t="s">
        <v>60</v>
      </c>
    </row>
    <row r="2271" spans="1:17" x14ac:dyDescent="0.25">
      <c r="A2271" t="s">
        <v>30</v>
      </c>
      <c r="B2271" t="s">
        <v>36</v>
      </c>
      <c r="C2271" t="s">
        <v>49</v>
      </c>
      <c r="D2271" t="s">
        <v>48</v>
      </c>
      <c r="E2271">
        <v>4</v>
      </c>
      <c r="F2271" t="str">
        <f t="shared" si="35"/>
        <v>Average Per Ton1-in-2August Monthly System Peak Day30% Cycling4</v>
      </c>
      <c r="G2271">
        <v>0.31698510000000002</v>
      </c>
      <c r="H2271">
        <v>0.31698510000000002</v>
      </c>
      <c r="I2271">
        <v>67.678700000000006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1337</v>
      </c>
      <c r="P2271" t="s">
        <v>59</v>
      </c>
      <c r="Q2271" t="s">
        <v>60</v>
      </c>
    </row>
    <row r="2272" spans="1:17" x14ac:dyDescent="0.25">
      <c r="A2272" t="s">
        <v>28</v>
      </c>
      <c r="B2272" t="s">
        <v>36</v>
      </c>
      <c r="C2272" t="s">
        <v>49</v>
      </c>
      <c r="D2272" t="s">
        <v>48</v>
      </c>
      <c r="E2272">
        <v>4</v>
      </c>
      <c r="F2272" t="str">
        <f t="shared" si="35"/>
        <v>Average Per Premise1-in-2August Monthly System Peak Day30% Cycling4</v>
      </c>
      <c r="G2272">
        <v>3.3630770000000001</v>
      </c>
      <c r="H2272">
        <v>3.3630770000000001</v>
      </c>
      <c r="I2272">
        <v>67.678700000000006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1337</v>
      </c>
      <c r="P2272" t="s">
        <v>59</v>
      </c>
      <c r="Q2272" t="s">
        <v>60</v>
      </c>
    </row>
    <row r="2273" spans="1:17" x14ac:dyDescent="0.25">
      <c r="A2273" t="s">
        <v>29</v>
      </c>
      <c r="B2273" t="s">
        <v>36</v>
      </c>
      <c r="C2273" t="s">
        <v>49</v>
      </c>
      <c r="D2273" t="s">
        <v>48</v>
      </c>
      <c r="E2273">
        <v>4</v>
      </c>
      <c r="F2273" t="str">
        <f t="shared" si="35"/>
        <v>Average Per Device1-in-2August Monthly System Peak Day30% Cycling4</v>
      </c>
      <c r="G2273">
        <v>1.231562</v>
      </c>
      <c r="H2273">
        <v>1.231562</v>
      </c>
      <c r="I2273">
        <v>67.678700000000006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1337</v>
      </c>
      <c r="P2273" t="s">
        <v>59</v>
      </c>
      <c r="Q2273" t="s">
        <v>60</v>
      </c>
    </row>
    <row r="2274" spans="1:17" x14ac:dyDescent="0.25">
      <c r="A2274" t="s">
        <v>43</v>
      </c>
      <c r="B2274" t="s">
        <v>36</v>
      </c>
      <c r="C2274" t="s">
        <v>49</v>
      </c>
      <c r="D2274" t="s">
        <v>48</v>
      </c>
      <c r="E2274">
        <v>4</v>
      </c>
      <c r="F2274" t="str">
        <f t="shared" si="35"/>
        <v>Aggregate1-in-2August Monthly System Peak Day30% Cycling4</v>
      </c>
      <c r="G2274">
        <v>4.4964339999999998</v>
      </c>
      <c r="H2274">
        <v>4.4964339999999998</v>
      </c>
      <c r="I2274">
        <v>67.678700000000006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1337</v>
      </c>
      <c r="P2274" t="s">
        <v>59</v>
      </c>
      <c r="Q2274" t="s">
        <v>60</v>
      </c>
    </row>
    <row r="2275" spans="1:17" x14ac:dyDescent="0.25">
      <c r="A2275" t="s">
        <v>30</v>
      </c>
      <c r="B2275" t="s">
        <v>36</v>
      </c>
      <c r="C2275" t="s">
        <v>49</v>
      </c>
      <c r="D2275" t="s">
        <v>31</v>
      </c>
      <c r="E2275">
        <v>4</v>
      </c>
      <c r="F2275" t="str">
        <f t="shared" si="35"/>
        <v>Average Per Ton1-in-2August Monthly System Peak Day50% Cycling4</v>
      </c>
      <c r="G2275">
        <v>0.33450819999999998</v>
      </c>
      <c r="H2275">
        <v>0.33450819999999998</v>
      </c>
      <c r="I2275">
        <v>68.148399999999995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3452</v>
      </c>
      <c r="P2275" t="s">
        <v>59</v>
      </c>
      <c r="Q2275" t="s">
        <v>60</v>
      </c>
    </row>
    <row r="2276" spans="1:17" x14ac:dyDescent="0.25">
      <c r="A2276" t="s">
        <v>28</v>
      </c>
      <c r="B2276" t="s">
        <v>36</v>
      </c>
      <c r="C2276" t="s">
        <v>49</v>
      </c>
      <c r="D2276" t="s">
        <v>31</v>
      </c>
      <c r="E2276">
        <v>4</v>
      </c>
      <c r="F2276" t="str">
        <f t="shared" si="35"/>
        <v>Average Per Premise1-in-2August Monthly System Peak Day50% Cycling4</v>
      </c>
      <c r="G2276">
        <v>2.8830209999999998</v>
      </c>
      <c r="H2276">
        <v>2.8830209999999998</v>
      </c>
      <c r="I2276">
        <v>68.148399999999995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3452</v>
      </c>
      <c r="P2276" t="s">
        <v>59</v>
      </c>
      <c r="Q2276" t="s">
        <v>60</v>
      </c>
    </row>
    <row r="2277" spans="1:17" x14ac:dyDescent="0.25">
      <c r="A2277" t="s">
        <v>29</v>
      </c>
      <c r="B2277" t="s">
        <v>36</v>
      </c>
      <c r="C2277" t="s">
        <v>49</v>
      </c>
      <c r="D2277" t="s">
        <v>31</v>
      </c>
      <c r="E2277">
        <v>4</v>
      </c>
      <c r="F2277" t="str">
        <f t="shared" si="35"/>
        <v>Average Per Device1-in-2August Monthly System Peak Day50% Cycling4</v>
      </c>
      <c r="G2277">
        <v>1.2973779999999999</v>
      </c>
      <c r="H2277">
        <v>1.2973779999999999</v>
      </c>
      <c r="I2277">
        <v>68.148399999999995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3452</v>
      </c>
      <c r="P2277" t="s">
        <v>59</v>
      </c>
      <c r="Q2277" t="s">
        <v>60</v>
      </c>
    </row>
    <row r="2278" spans="1:17" x14ac:dyDescent="0.25">
      <c r="A2278" t="s">
        <v>43</v>
      </c>
      <c r="B2278" t="s">
        <v>36</v>
      </c>
      <c r="C2278" t="s">
        <v>49</v>
      </c>
      <c r="D2278" t="s">
        <v>31</v>
      </c>
      <c r="E2278">
        <v>4</v>
      </c>
      <c r="F2278" t="str">
        <f t="shared" si="35"/>
        <v>Aggregate1-in-2August Monthly System Peak Day50% Cycling4</v>
      </c>
      <c r="G2278">
        <v>9.9521899999999999</v>
      </c>
      <c r="H2278">
        <v>9.9521890000000006</v>
      </c>
      <c r="I2278">
        <v>68.148399999999995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3452</v>
      </c>
      <c r="P2278" t="s">
        <v>59</v>
      </c>
      <c r="Q2278" t="s">
        <v>60</v>
      </c>
    </row>
    <row r="2279" spans="1:17" x14ac:dyDescent="0.25">
      <c r="A2279" t="s">
        <v>30</v>
      </c>
      <c r="B2279" t="s">
        <v>36</v>
      </c>
      <c r="C2279" t="s">
        <v>49</v>
      </c>
      <c r="D2279" t="s">
        <v>26</v>
      </c>
      <c r="E2279">
        <v>4</v>
      </c>
      <c r="F2279" t="str">
        <f t="shared" si="35"/>
        <v>Average Per Ton1-in-2August Monthly System Peak DayAll4</v>
      </c>
      <c r="G2279">
        <v>0.32961580000000001</v>
      </c>
      <c r="H2279">
        <v>0.32961580000000001</v>
      </c>
      <c r="I2279">
        <v>68.017200000000003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4789</v>
      </c>
      <c r="P2279" t="s">
        <v>59</v>
      </c>
      <c r="Q2279" t="s">
        <v>60</v>
      </c>
    </row>
    <row r="2280" spans="1:17" x14ac:dyDescent="0.25">
      <c r="A2280" t="s">
        <v>28</v>
      </c>
      <c r="B2280" t="s">
        <v>36</v>
      </c>
      <c r="C2280" t="s">
        <v>49</v>
      </c>
      <c r="D2280" t="s">
        <v>26</v>
      </c>
      <c r="E2280">
        <v>4</v>
      </c>
      <c r="F2280" t="str">
        <f t="shared" si="35"/>
        <v>Average Per Premise1-in-2August Monthly System Peak DayAll4</v>
      </c>
      <c r="G2280">
        <v>3.0240619999999998</v>
      </c>
      <c r="H2280">
        <v>3.0240610000000001</v>
      </c>
      <c r="I2280">
        <v>68.017200000000003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4789</v>
      </c>
      <c r="P2280" t="s">
        <v>59</v>
      </c>
      <c r="Q2280" t="s">
        <v>60</v>
      </c>
    </row>
    <row r="2281" spans="1:17" x14ac:dyDescent="0.25">
      <c r="A2281" t="s">
        <v>29</v>
      </c>
      <c r="B2281" t="s">
        <v>36</v>
      </c>
      <c r="C2281" t="s">
        <v>49</v>
      </c>
      <c r="D2281" t="s">
        <v>26</v>
      </c>
      <c r="E2281">
        <v>4</v>
      </c>
      <c r="F2281" t="str">
        <f t="shared" si="35"/>
        <v>Average Per Device1-in-2August Monthly System Peak DayAll4</v>
      </c>
      <c r="G2281">
        <v>1.279123</v>
      </c>
      <c r="H2281">
        <v>1.279123</v>
      </c>
      <c r="I2281">
        <v>68.017200000000003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4789</v>
      </c>
      <c r="P2281" t="s">
        <v>59</v>
      </c>
      <c r="Q2281" t="s">
        <v>60</v>
      </c>
    </row>
    <row r="2282" spans="1:17" x14ac:dyDescent="0.25">
      <c r="A2282" t="s">
        <v>43</v>
      </c>
      <c r="B2282" t="s">
        <v>36</v>
      </c>
      <c r="C2282" t="s">
        <v>49</v>
      </c>
      <c r="D2282" t="s">
        <v>26</v>
      </c>
      <c r="E2282">
        <v>4</v>
      </c>
      <c r="F2282" t="str">
        <f t="shared" si="35"/>
        <v>Aggregate1-in-2August Monthly System Peak DayAll4</v>
      </c>
      <c r="G2282">
        <v>14.482229999999999</v>
      </c>
      <c r="H2282">
        <v>14.482229999999999</v>
      </c>
      <c r="I2282">
        <v>68.017200000000003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4789</v>
      </c>
      <c r="P2282" t="s">
        <v>59</v>
      </c>
      <c r="Q2282" t="s">
        <v>60</v>
      </c>
    </row>
    <row r="2283" spans="1:17" x14ac:dyDescent="0.25">
      <c r="A2283" t="s">
        <v>30</v>
      </c>
      <c r="B2283" t="s">
        <v>36</v>
      </c>
      <c r="C2283" t="s">
        <v>37</v>
      </c>
      <c r="D2283" t="s">
        <v>48</v>
      </c>
      <c r="E2283">
        <v>4</v>
      </c>
      <c r="F2283" t="str">
        <f t="shared" si="35"/>
        <v>Average Per Ton1-in-2August Typical Event Day30% Cycling4</v>
      </c>
      <c r="G2283">
        <v>0.28763119999999998</v>
      </c>
      <c r="H2283">
        <v>0.28763119999999998</v>
      </c>
      <c r="I2283">
        <v>66.331900000000005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1337</v>
      </c>
      <c r="P2283" t="s">
        <v>59</v>
      </c>
      <c r="Q2283" t="s">
        <v>60</v>
      </c>
    </row>
    <row r="2284" spans="1:17" x14ac:dyDescent="0.25">
      <c r="A2284" t="s">
        <v>28</v>
      </c>
      <c r="B2284" t="s">
        <v>36</v>
      </c>
      <c r="C2284" t="s">
        <v>37</v>
      </c>
      <c r="D2284" t="s">
        <v>48</v>
      </c>
      <c r="E2284">
        <v>4</v>
      </c>
      <c r="F2284" t="str">
        <f t="shared" si="35"/>
        <v>Average Per Premise1-in-2August Typical Event Day30% Cycling4</v>
      </c>
      <c r="G2284">
        <v>3.051644</v>
      </c>
      <c r="H2284">
        <v>3.051644</v>
      </c>
      <c r="I2284">
        <v>66.331900000000005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1337</v>
      </c>
      <c r="P2284" t="s">
        <v>59</v>
      </c>
      <c r="Q2284" t="s">
        <v>60</v>
      </c>
    </row>
    <row r="2285" spans="1:17" x14ac:dyDescent="0.25">
      <c r="A2285" t="s">
        <v>29</v>
      </c>
      <c r="B2285" t="s">
        <v>36</v>
      </c>
      <c r="C2285" t="s">
        <v>37</v>
      </c>
      <c r="D2285" t="s">
        <v>48</v>
      </c>
      <c r="E2285">
        <v>4</v>
      </c>
      <c r="F2285" t="str">
        <f t="shared" si="35"/>
        <v>Average Per Device1-in-2August Typical Event Day30% Cycling4</v>
      </c>
      <c r="G2285">
        <v>1.117515</v>
      </c>
      <c r="H2285">
        <v>1.117515</v>
      </c>
      <c r="I2285">
        <v>66.331900000000005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1337</v>
      </c>
      <c r="P2285" t="s">
        <v>59</v>
      </c>
      <c r="Q2285" t="s">
        <v>60</v>
      </c>
    </row>
    <row r="2286" spans="1:17" x14ac:dyDescent="0.25">
      <c r="A2286" t="s">
        <v>43</v>
      </c>
      <c r="B2286" t="s">
        <v>36</v>
      </c>
      <c r="C2286" t="s">
        <v>37</v>
      </c>
      <c r="D2286" t="s">
        <v>48</v>
      </c>
      <c r="E2286">
        <v>4</v>
      </c>
      <c r="F2286" t="str">
        <f t="shared" si="35"/>
        <v>Aggregate1-in-2August Typical Event Day30% Cycling4</v>
      </c>
      <c r="G2286">
        <v>4.0800479999999997</v>
      </c>
      <c r="H2286">
        <v>4.0800479999999997</v>
      </c>
      <c r="I2286">
        <v>66.331900000000005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1337</v>
      </c>
      <c r="P2286" t="s">
        <v>59</v>
      </c>
      <c r="Q2286" t="s">
        <v>60</v>
      </c>
    </row>
    <row r="2287" spans="1:17" x14ac:dyDescent="0.25">
      <c r="A2287" t="s">
        <v>30</v>
      </c>
      <c r="B2287" t="s">
        <v>36</v>
      </c>
      <c r="C2287" t="s">
        <v>37</v>
      </c>
      <c r="D2287" t="s">
        <v>31</v>
      </c>
      <c r="E2287">
        <v>4</v>
      </c>
      <c r="F2287" t="str">
        <f t="shared" si="35"/>
        <v>Average Per Ton1-in-2August Typical Event Day50% Cycling4</v>
      </c>
      <c r="G2287">
        <v>0.32153039999999999</v>
      </c>
      <c r="H2287">
        <v>0.32153039999999999</v>
      </c>
      <c r="I2287">
        <v>66.708100000000002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3452</v>
      </c>
      <c r="P2287" t="s">
        <v>59</v>
      </c>
      <c r="Q2287" t="s">
        <v>60</v>
      </c>
    </row>
    <row r="2288" spans="1:17" x14ac:dyDescent="0.25">
      <c r="A2288" t="s">
        <v>28</v>
      </c>
      <c r="B2288" t="s">
        <v>36</v>
      </c>
      <c r="C2288" t="s">
        <v>37</v>
      </c>
      <c r="D2288" t="s">
        <v>31</v>
      </c>
      <c r="E2288">
        <v>4</v>
      </c>
      <c r="F2288" t="str">
        <f t="shared" si="35"/>
        <v>Average Per Premise1-in-2August Typical Event Day50% Cycling4</v>
      </c>
      <c r="G2288">
        <v>2.771169</v>
      </c>
      <c r="H2288">
        <v>2.771169</v>
      </c>
      <c r="I2288">
        <v>66.708100000000002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3452</v>
      </c>
      <c r="P2288" t="s">
        <v>59</v>
      </c>
      <c r="Q2288" t="s">
        <v>60</v>
      </c>
    </row>
    <row r="2289" spans="1:17" x14ac:dyDescent="0.25">
      <c r="A2289" t="s">
        <v>29</v>
      </c>
      <c r="B2289" t="s">
        <v>36</v>
      </c>
      <c r="C2289" t="s">
        <v>37</v>
      </c>
      <c r="D2289" t="s">
        <v>31</v>
      </c>
      <c r="E2289">
        <v>4</v>
      </c>
      <c r="F2289" t="str">
        <f t="shared" si="35"/>
        <v>Average Per Device1-in-2August Typical Event Day50% Cycling4</v>
      </c>
      <c r="G2289">
        <v>1.247044</v>
      </c>
      <c r="H2289">
        <v>1.247044</v>
      </c>
      <c r="I2289">
        <v>66.708100000000002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3452</v>
      </c>
      <c r="P2289" t="s">
        <v>59</v>
      </c>
      <c r="Q2289" t="s">
        <v>60</v>
      </c>
    </row>
    <row r="2290" spans="1:17" x14ac:dyDescent="0.25">
      <c r="A2290" t="s">
        <v>43</v>
      </c>
      <c r="B2290" t="s">
        <v>36</v>
      </c>
      <c r="C2290" t="s">
        <v>37</v>
      </c>
      <c r="D2290" t="s">
        <v>31</v>
      </c>
      <c r="E2290">
        <v>4</v>
      </c>
      <c r="F2290" t="str">
        <f t="shared" si="35"/>
        <v>Aggregate1-in-2August Typical Event Day50% Cycling4</v>
      </c>
      <c r="G2290">
        <v>9.5660760000000007</v>
      </c>
      <c r="H2290">
        <v>9.5660760000000007</v>
      </c>
      <c r="I2290">
        <v>66.708100000000002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3452</v>
      </c>
      <c r="P2290" t="s">
        <v>59</v>
      </c>
      <c r="Q2290" t="s">
        <v>60</v>
      </c>
    </row>
    <row r="2291" spans="1:17" x14ac:dyDescent="0.25">
      <c r="A2291" t="s">
        <v>30</v>
      </c>
      <c r="B2291" t="s">
        <v>36</v>
      </c>
      <c r="C2291" t="s">
        <v>37</v>
      </c>
      <c r="D2291" t="s">
        <v>26</v>
      </c>
      <c r="E2291">
        <v>4</v>
      </c>
      <c r="F2291" t="str">
        <f t="shared" si="35"/>
        <v>Average Per Ton1-in-2August Typical Event DayAll4</v>
      </c>
      <c r="G2291">
        <v>0.3120657</v>
      </c>
      <c r="H2291">
        <v>0.3120657</v>
      </c>
      <c r="I2291">
        <v>66.603099999999998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4789</v>
      </c>
      <c r="P2291" t="s">
        <v>59</v>
      </c>
      <c r="Q2291" t="s">
        <v>60</v>
      </c>
    </row>
    <row r="2292" spans="1:17" x14ac:dyDescent="0.25">
      <c r="A2292" t="s">
        <v>28</v>
      </c>
      <c r="B2292" t="s">
        <v>36</v>
      </c>
      <c r="C2292" t="s">
        <v>37</v>
      </c>
      <c r="D2292" t="s">
        <v>26</v>
      </c>
      <c r="E2292">
        <v>4</v>
      </c>
      <c r="F2292" t="str">
        <f t="shared" si="35"/>
        <v>Average Per Premise1-in-2August Typical Event DayAll4</v>
      </c>
      <c r="G2292">
        <v>2.863048</v>
      </c>
      <c r="H2292">
        <v>2.863048</v>
      </c>
      <c r="I2292">
        <v>66.603099999999998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4789</v>
      </c>
      <c r="P2292" t="s">
        <v>59</v>
      </c>
      <c r="Q2292" t="s">
        <v>60</v>
      </c>
    </row>
    <row r="2293" spans="1:17" x14ac:dyDescent="0.25">
      <c r="A2293" t="s">
        <v>29</v>
      </c>
      <c r="B2293" t="s">
        <v>36</v>
      </c>
      <c r="C2293" t="s">
        <v>37</v>
      </c>
      <c r="D2293" t="s">
        <v>26</v>
      </c>
      <c r="E2293">
        <v>4</v>
      </c>
      <c r="F2293" t="str">
        <f t="shared" si="35"/>
        <v>Average Per Device1-in-2August Typical Event DayAll4</v>
      </c>
      <c r="G2293">
        <v>1.211017</v>
      </c>
      <c r="H2293">
        <v>1.211017</v>
      </c>
      <c r="I2293">
        <v>66.603099999999998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4789</v>
      </c>
      <c r="P2293" t="s">
        <v>59</v>
      </c>
      <c r="Q2293" t="s">
        <v>60</v>
      </c>
    </row>
    <row r="2294" spans="1:17" x14ac:dyDescent="0.25">
      <c r="A2294" t="s">
        <v>43</v>
      </c>
      <c r="B2294" t="s">
        <v>36</v>
      </c>
      <c r="C2294" t="s">
        <v>37</v>
      </c>
      <c r="D2294" t="s">
        <v>26</v>
      </c>
      <c r="E2294">
        <v>4</v>
      </c>
      <c r="F2294" t="str">
        <f t="shared" si="35"/>
        <v>Aggregate1-in-2August Typical Event DayAll4</v>
      </c>
      <c r="G2294">
        <v>13.71114</v>
      </c>
      <c r="H2294">
        <v>13.71114</v>
      </c>
      <c r="I2294">
        <v>66.603099999999998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4789</v>
      </c>
      <c r="P2294" t="s">
        <v>59</v>
      </c>
      <c r="Q2294" t="s">
        <v>60</v>
      </c>
    </row>
    <row r="2295" spans="1:17" x14ac:dyDescent="0.25">
      <c r="A2295" t="s">
        <v>30</v>
      </c>
      <c r="B2295" t="s">
        <v>36</v>
      </c>
      <c r="C2295" t="s">
        <v>50</v>
      </c>
      <c r="D2295" t="s">
        <v>48</v>
      </c>
      <c r="E2295">
        <v>4</v>
      </c>
      <c r="F2295" t="str">
        <f t="shared" si="35"/>
        <v>Average Per Ton1-in-2July Monthly System Peak Day30% Cycling4</v>
      </c>
      <c r="G2295">
        <v>0.26949770000000001</v>
      </c>
      <c r="H2295">
        <v>0.26949770000000001</v>
      </c>
      <c r="I2295">
        <v>66.377200000000002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1337</v>
      </c>
      <c r="P2295" t="s">
        <v>59</v>
      </c>
      <c r="Q2295" t="s">
        <v>60</v>
      </c>
    </row>
    <row r="2296" spans="1:17" x14ac:dyDescent="0.25">
      <c r="A2296" t="s">
        <v>28</v>
      </c>
      <c r="B2296" t="s">
        <v>36</v>
      </c>
      <c r="C2296" t="s">
        <v>50</v>
      </c>
      <c r="D2296" t="s">
        <v>48</v>
      </c>
      <c r="E2296">
        <v>4</v>
      </c>
      <c r="F2296" t="str">
        <f t="shared" si="35"/>
        <v>Average Per Premise1-in-2July Monthly System Peak Day30% Cycling4</v>
      </c>
      <c r="G2296">
        <v>2.8592550000000001</v>
      </c>
      <c r="H2296">
        <v>2.8592550000000001</v>
      </c>
      <c r="I2296">
        <v>66.377200000000002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1337</v>
      </c>
      <c r="P2296" t="s">
        <v>59</v>
      </c>
      <c r="Q2296" t="s">
        <v>60</v>
      </c>
    </row>
    <row r="2297" spans="1:17" x14ac:dyDescent="0.25">
      <c r="A2297" t="s">
        <v>29</v>
      </c>
      <c r="B2297" t="s">
        <v>36</v>
      </c>
      <c r="C2297" t="s">
        <v>50</v>
      </c>
      <c r="D2297" t="s">
        <v>48</v>
      </c>
      <c r="E2297">
        <v>4</v>
      </c>
      <c r="F2297" t="str">
        <f t="shared" si="35"/>
        <v>Average Per Device1-in-2July Monthly System Peak Day30% Cycling4</v>
      </c>
      <c r="G2297">
        <v>1.0470619999999999</v>
      </c>
      <c r="H2297">
        <v>1.0470619999999999</v>
      </c>
      <c r="I2297">
        <v>66.377200000000002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1337</v>
      </c>
      <c r="P2297" t="s">
        <v>59</v>
      </c>
      <c r="Q2297" t="s">
        <v>60</v>
      </c>
    </row>
    <row r="2298" spans="1:17" x14ac:dyDescent="0.25">
      <c r="A2298" t="s">
        <v>43</v>
      </c>
      <c r="B2298" t="s">
        <v>36</v>
      </c>
      <c r="C2298" t="s">
        <v>50</v>
      </c>
      <c r="D2298" t="s">
        <v>48</v>
      </c>
      <c r="E2298">
        <v>4</v>
      </c>
      <c r="F2298" t="str">
        <f t="shared" si="35"/>
        <v>Aggregate1-in-2July Monthly System Peak Day30% Cycling4</v>
      </c>
      <c r="G2298">
        <v>3.8228249999999999</v>
      </c>
      <c r="H2298">
        <v>3.8228240000000002</v>
      </c>
      <c r="I2298">
        <v>66.377200000000002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1337</v>
      </c>
      <c r="P2298" t="s">
        <v>59</v>
      </c>
      <c r="Q2298" t="s">
        <v>60</v>
      </c>
    </row>
    <row r="2299" spans="1:17" x14ac:dyDescent="0.25">
      <c r="A2299" t="s">
        <v>30</v>
      </c>
      <c r="B2299" t="s">
        <v>36</v>
      </c>
      <c r="C2299" t="s">
        <v>50</v>
      </c>
      <c r="D2299" t="s">
        <v>31</v>
      </c>
      <c r="E2299">
        <v>4</v>
      </c>
      <c r="F2299" t="str">
        <f t="shared" si="35"/>
        <v>Average Per Ton1-in-2July Monthly System Peak Day50% Cycling4</v>
      </c>
      <c r="G2299">
        <v>0.31390489999999999</v>
      </c>
      <c r="H2299">
        <v>0.31390489999999999</v>
      </c>
      <c r="I2299">
        <v>66.501199999999997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3452</v>
      </c>
      <c r="P2299" t="s">
        <v>59</v>
      </c>
      <c r="Q2299" t="s">
        <v>60</v>
      </c>
    </row>
    <row r="2300" spans="1:17" x14ac:dyDescent="0.25">
      <c r="A2300" t="s">
        <v>28</v>
      </c>
      <c r="B2300" t="s">
        <v>36</v>
      </c>
      <c r="C2300" t="s">
        <v>50</v>
      </c>
      <c r="D2300" t="s">
        <v>31</v>
      </c>
      <c r="E2300">
        <v>4</v>
      </c>
      <c r="F2300" t="str">
        <f t="shared" si="35"/>
        <v>Average Per Premise1-in-2July Monthly System Peak Day50% Cycling4</v>
      </c>
      <c r="G2300">
        <v>2.7054469999999999</v>
      </c>
      <c r="H2300">
        <v>2.7054469999999999</v>
      </c>
      <c r="I2300">
        <v>66.501199999999997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3452</v>
      </c>
      <c r="P2300" t="s">
        <v>59</v>
      </c>
      <c r="Q2300" t="s">
        <v>60</v>
      </c>
    </row>
    <row r="2301" spans="1:17" x14ac:dyDescent="0.25">
      <c r="A2301" t="s">
        <v>29</v>
      </c>
      <c r="B2301" t="s">
        <v>36</v>
      </c>
      <c r="C2301" t="s">
        <v>50</v>
      </c>
      <c r="D2301" t="s">
        <v>31</v>
      </c>
      <c r="E2301">
        <v>4</v>
      </c>
      <c r="F2301" t="str">
        <f t="shared" si="35"/>
        <v>Average Per Device1-in-2July Monthly System Peak Day50% Cycling4</v>
      </c>
      <c r="G2301">
        <v>1.2174689999999999</v>
      </c>
      <c r="H2301">
        <v>1.2174689999999999</v>
      </c>
      <c r="I2301">
        <v>66.501199999999997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3452</v>
      </c>
      <c r="P2301" t="s">
        <v>59</v>
      </c>
      <c r="Q2301" t="s">
        <v>60</v>
      </c>
    </row>
    <row r="2302" spans="1:17" x14ac:dyDescent="0.25">
      <c r="A2302" t="s">
        <v>43</v>
      </c>
      <c r="B2302" t="s">
        <v>36</v>
      </c>
      <c r="C2302" t="s">
        <v>50</v>
      </c>
      <c r="D2302" t="s">
        <v>31</v>
      </c>
      <c r="E2302">
        <v>4</v>
      </c>
      <c r="F2302" t="str">
        <f t="shared" si="35"/>
        <v>Aggregate1-in-2July Monthly System Peak Day50% Cycling4</v>
      </c>
      <c r="G2302">
        <v>9.3392040000000005</v>
      </c>
      <c r="H2302">
        <v>9.3392040000000005</v>
      </c>
      <c r="I2302">
        <v>66.501199999999997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3452</v>
      </c>
      <c r="P2302" t="s">
        <v>59</v>
      </c>
      <c r="Q2302" t="s">
        <v>60</v>
      </c>
    </row>
    <row r="2303" spans="1:17" x14ac:dyDescent="0.25">
      <c r="A2303" t="s">
        <v>30</v>
      </c>
      <c r="B2303" t="s">
        <v>36</v>
      </c>
      <c r="C2303" t="s">
        <v>50</v>
      </c>
      <c r="D2303" t="s">
        <v>26</v>
      </c>
      <c r="E2303">
        <v>4</v>
      </c>
      <c r="F2303" t="str">
        <f t="shared" si="35"/>
        <v>Average Per Ton1-in-2July Monthly System Peak DayAll4</v>
      </c>
      <c r="G2303">
        <v>0.30150640000000001</v>
      </c>
      <c r="H2303">
        <v>0.30150640000000001</v>
      </c>
      <c r="I2303">
        <v>66.466499999999996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4789</v>
      </c>
      <c r="P2303" t="s">
        <v>59</v>
      </c>
      <c r="Q2303" t="s">
        <v>60</v>
      </c>
    </row>
    <row r="2304" spans="1:17" x14ac:dyDescent="0.25">
      <c r="A2304" t="s">
        <v>28</v>
      </c>
      <c r="B2304" t="s">
        <v>36</v>
      </c>
      <c r="C2304" t="s">
        <v>50</v>
      </c>
      <c r="D2304" t="s">
        <v>26</v>
      </c>
      <c r="E2304">
        <v>4</v>
      </c>
      <c r="F2304" t="str">
        <f t="shared" si="35"/>
        <v>Average Per Premise1-in-2July Monthly System Peak DayAll4</v>
      </c>
      <c r="G2304">
        <v>2.7661709999999999</v>
      </c>
      <c r="H2304">
        <v>2.7661709999999999</v>
      </c>
      <c r="I2304">
        <v>66.466499999999996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4789</v>
      </c>
      <c r="P2304" t="s">
        <v>59</v>
      </c>
      <c r="Q2304" t="s">
        <v>60</v>
      </c>
    </row>
    <row r="2305" spans="1:17" x14ac:dyDescent="0.25">
      <c r="A2305" t="s">
        <v>29</v>
      </c>
      <c r="B2305" t="s">
        <v>36</v>
      </c>
      <c r="C2305" t="s">
        <v>50</v>
      </c>
      <c r="D2305" t="s">
        <v>26</v>
      </c>
      <c r="E2305">
        <v>4</v>
      </c>
      <c r="F2305" t="str">
        <f t="shared" si="35"/>
        <v>Average Per Device1-in-2July Monthly System Peak DayAll4</v>
      </c>
      <c r="G2305">
        <v>1.17004</v>
      </c>
      <c r="H2305">
        <v>1.17004</v>
      </c>
      <c r="I2305">
        <v>66.466499999999996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4789</v>
      </c>
      <c r="P2305" t="s">
        <v>59</v>
      </c>
      <c r="Q2305" t="s">
        <v>60</v>
      </c>
    </row>
    <row r="2306" spans="1:17" x14ac:dyDescent="0.25">
      <c r="A2306" t="s">
        <v>43</v>
      </c>
      <c r="B2306" t="s">
        <v>36</v>
      </c>
      <c r="C2306" t="s">
        <v>50</v>
      </c>
      <c r="D2306" t="s">
        <v>26</v>
      </c>
      <c r="E2306">
        <v>4</v>
      </c>
      <c r="F2306" t="str">
        <f t="shared" si="35"/>
        <v>Aggregate1-in-2July Monthly System Peak DayAll4</v>
      </c>
      <c r="G2306">
        <v>13.247199999999999</v>
      </c>
      <c r="H2306">
        <v>13.247199999999999</v>
      </c>
      <c r="I2306">
        <v>66.466499999999996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4789</v>
      </c>
      <c r="P2306" t="s">
        <v>59</v>
      </c>
      <c r="Q2306" t="s">
        <v>60</v>
      </c>
    </row>
    <row r="2307" spans="1:17" x14ac:dyDescent="0.25">
      <c r="A2307" t="s">
        <v>30</v>
      </c>
      <c r="B2307" t="s">
        <v>36</v>
      </c>
      <c r="C2307" t="s">
        <v>51</v>
      </c>
      <c r="D2307" t="s">
        <v>48</v>
      </c>
      <c r="E2307">
        <v>4</v>
      </c>
      <c r="F2307" t="str">
        <f t="shared" ref="F2307:F2370" si="36">CONCATENATE(A2307,B2307,C2307,D2307,E2307)</f>
        <v>Average Per Ton1-in-2June Monthly System Peak Day30% Cycling4</v>
      </c>
      <c r="G2307">
        <v>0.24126819999999999</v>
      </c>
      <c r="H2307">
        <v>0.24126819999999999</v>
      </c>
      <c r="I2307">
        <v>62.593000000000004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1337</v>
      </c>
      <c r="P2307" t="s">
        <v>59</v>
      </c>
      <c r="Q2307" t="s">
        <v>60</v>
      </c>
    </row>
    <row r="2308" spans="1:17" x14ac:dyDescent="0.25">
      <c r="A2308" t="s">
        <v>28</v>
      </c>
      <c r="B2308" t="s">
        <v>36</v>
      </c>
      <c r="C2308" t="s">
        <v>51</v>
      </c>
      <c r="D2308" t="s">
        <v>48</v>
      </c>
      <c r="E2308">
        <v>4</v>
      </c>
      <c r="F2308" t="str">
        <f t="shared" si="36"/>
        <v>Average Per Premise1-in-2June Monthly System Peak Day30% Cycling4</v>
      </c>
      <c r="G2308">
        <v>2.5597530000000002</v>
      </c>
      <c r="H2308">
        <v>2.5597530000000002</v>
      </c>
      <c r="I2308">
        <v>62.593000000000004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1337</v>
      </c>
      <c r="P2308" t="s">
        <v>59</v>
      </c>
      <c r="Q2308" t="s">
        <v>60</v>
      </c>
    </row>
    <row r="2309" spans="1:17" x14ac:dyDescent="0.25">
      <c r="A2309" t="s">
        <v>29</v>
      </c>
      <c r="B2309" t="s">
        <v>36</v>
      </c>
      <c r="C2309" t="s">
        <v>51</v>
      </c>
      <c r="D2309" t="s">
        <v>48</v>
      </c>
      <c r="E2309">
        <v>4</v>
      </c>
      <c r="F2309" t="str">
        <f t="shared" si="36"/>
        <v>Average Per Device1-in-2June Monthly System Peak Day30% Cycling4</v>
      </c>
      <c r="G2309">
        <v>0.937384</v>
      </c>
      <c r="H2309">
        <v>0.937384</v>
      </c>
      <c r="I2309">
        <v>62.593000000000004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1337</v>
      </c>
      <c r="P2309" t="s">
        <v>59</v>
      </c>
      <c r="Q2309" t="s">
        <v>60</v>
      </c>
    </row>
    <row r="2310" spans="1:17" x14ac:dyDescent="0.25">
      <c r="A2310" t="s">
        <v>43</v>
      </c>
      <c r="B2310" t="s">
        <v>36</v>
      </c>
      <c r="C2310" t="s">
        <v>51</v>
      </c>
      <c r="D2310" t="s">
        <v>48</v>
      </c>
      <c r="E2310">
        <v>4</v>
      </c>
      <c r="F2310" t="str">
        <f t="shared" si="36"/>
        <v>Aggregate1-in-2June Monthly System Peak Day30% Cycling4</v>
      </c>
      <c r="G2310">
        <v>3.4223889999999999</v>
      </c>
      <c r="H2310">
        <v>3.4223889999999999</v>
      </c>
      <c r="I2310">
        <v>62.593000000000004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1337</v>
      </c>
      <c r="P2310" t="s">
        <v>59</v>
      </c>
      <c r="Q2310" t="s">
        <v>60</v>
      </c>
    </row>
    <row r="2311" spans="1:17" x14ac:dyDescent="0.25">
      <c r="A2311" t="s">
        <v>30</v>
      </c>
      <c r="B2311" t="s">
        <v>36</v>
      </c>
      <c r="C2311" t="s">
        <v>51</v>
      </c>
      <c r="D2311" t="s">
        <v>31</v>
      </c>
      <c r="E2311">
        <v>4</v>
      </c>
      <c r="F2311" t="str">
        <f t="shared" si="36"/>
        <v>Average Per Ton1-in-2June Monthly System Peak Day50% Cycling4</v>
      </c>
      <c r="G2311">
        <v>0.30109150000000001</v>
      </c>
      <c r="H2311">
        <v>0.30109150000000001</v>
      </c>
      <c r="I2311">
        <v>63.034500000000001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3452</v>
      </c>
      <c r="P2311" t="s">
        <v>59</v>
      </c>
      <c r="Q2311" t="s">
        <v>60</v>
      </c>
    </row>
    <row r="2312" spans="1:17" x14ac:dyDescent="0.25">
      <c r="A2312" t="s">
        <v>28</v>
      </c>
      <c r="B2312" t="s">
        <v>36</v>
      </c>
      <c r="C2312" t="s">
        <v>51</v>
      </c>
      <c r="D2312" t="s">
        <v>31</v>
      </c>
      <c r="E2312">
        <v>4</v>
      </c>
      <c r="F2312" t="str">
        <f t="shared" si="36"/>
        <v>Average Per Premise1-in-2June Monthly System Peak Day50% Cycling4</v>
      </c>
      <c r="G2312">
        <v>2.5950129999999998</v>
      </c>
      <c r="H2312">
        <v>2.5950129999999998</v>
      </c>
      <c r="I2312">
        <v>63.034500000000001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3452</v>
      </c>
      <c r="P2312" t="s">
        <v>59</v>
      </c>
      <c r="Q2312" t="s">
        <v>60</v>
      </c>
    </row>
    <row r="2313" spans="1:17" x14ac:dyDescent="0.25">
      <c r="A2313" t="s">
        <v>29</v>
      </c>
      <c r="B2313" t="s">
        <v>36</v>
      </c>
      <c r="C2313" t="s">
        <v>51</v>
      </c>
      <c r="D2313" t="s">
        <v>31</v>
      </c>
      <c r="E2313">
        <v>4</v>
      </c>
      <c r="F2313" t="str">
        <f t="shared" si="36"/>
        <v>Average Per Device1-in-2June Monthly System Peak Day50% Cycling4</v>
      </c>
      <c r="G2313">
        <v>1.1677729999999999</v>
      </c>
      <c r="H2313">
        <v>1.1677729999999999</v>
      </c>
      <c r="I2313">
        <v>63.034500000000001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3452</v>
      </c>
      <c r="P2313" t="s">
        <v>59</v>
      </c>
      <c r="Q2313" t="s">
        <v>60</v>
      </c>
    </row>
    <row r="2314" spans="1:17" x14ac:dyDescent="0.25">
      <c r="A2314" t="s">
        <v>43</v>
      </c>
      <c r="B2314" t="s">
        <v>36</v>
      </c>
      <c r="C2314" t="s">
        <v>51</v>
      </c>
      <c r="D2314" t="s">
        <v>31</v>
      </c>
      <c r="E2314">
        <v>4</v>
      </c>
      <c r="F2314" t="str">
        <f t="shared" si="36"/>
        <v>Aggregate1-in-2June Monthly System Peak Day50% Cycling4</v>
      </c>
      <c r="G2314">
        <v>8.9579839999999997</v>
      </c>
      <c r="H2314">
        <v>8.9579839999999997</v>
      </c>
      <c r="I2314">
        <v>63.034500000000001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3452</v>
      </c>
      <c r="P2314" t="s">
        <v>59</v>
      </c>
      <c r="Q2314" t="s">
        <v>60</v>
      </c>
    </row>
    <row r="2315" spans="1:17" x14ac:dyDescent="0.25">
      <c r="A2315" t="s">
        <v>30</v>
      </c>
      <c r="B2315" t="s">
        <v>36</v>
      </c>
      <c r="C2315" t="s">
        <v>51</v>
      </c>
      <c r="D2315" t="s">
        <v>26</v>
      </c>
      <c r="E2315">
        <v>4</v>
      </c>
      <c r="F2315" t="str">
        <f t="shared" si="36"/>
        <v>Average Per Ton1-in-2June Monthly System Peak DayAll4</v>
      </c>
      <c r="G2315">
        <v>0.2843888</v>
      </c>
      <c r="H2315">
        <v>0.2843888</v>
      </c>
      <c r="I2315">
        <v>62.911200000000001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4789</v>
      </c>
      <c r="P2315" t="s">
        <v>59</v>
      </c>
      <c r="Q2315" t="s">
        <v>60</v>
      </c>
    </row>
    <row r="2316" spans="1:17" x14ac:dyDescent="0.25">
      <c r="A2316" t="s">
        <v>28</v>
      </c>
      <c r="B2316" t="s">
        <v>36</v>
      </c>
      <c r="C2316" t="s">
        <v>51</v>
      </c>
      <c r="D2316" t="s">
        <v>26</v>
      </c>
      <c r="E2316">
        <v>4</v>
      </c>
      <c r="F2316" t="str">
        <f t="shared" si="36"/>
        <v>Average Per Premise1-in-2June Monthly System Peak DayAll4</v>
      </c>
      <c r="G2316">
        <v>2.6091259999999998</v>
      </c>
      <c r="H2316">
        <v>2.6091259999999998</v>
      </c>
      <c r="I2316">
        <v>62.911200000000001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4789</v>
      </c>
      <c r="P2316" t="s">
        <v>59</v>
      </c>
      <c r="Q2316" t="s">
        <v>60</v>
      </c>
    </row>
    <row r="2317" spans="1:17" x14ac:dyDescent="0.25">
      <c r="A2317" t="s">
        <v>29</v>
      </c>
      <c r="B2317" t="s">
        <v>36</v>
      </c>
      <c r="C2317" t="s">
        <v>51</v>
      </c>
      <c r="D2317" t="s">
        <v>26</v>
      </c>
      <c r="E2317">
        <v>4</v>
      </c>
      <c r="F2317" t="str">
        <f t="shared" si="36"/>
        <v>Average Per Device1-in-2June Monthly System Peak DayAll4</v>
      </c>
      <c r="G2317">
        <v>1.103613</v>
      </c>
      <c r="H2317">
        <v>1.103613</v>
      </c>
      <c r="I2317">
        <v>62.911200000000001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4789</v>
      </c>
      <c r="P2317" t="s">
        <v>59</v>
      </c>
      <c r="Q2317" t="s">
        <v>60</v>
      </c>
    </row>
    <row r="2318" spans="1:17" x14ac:dyDescent="0.25">
      <c r="A2318" t="s">
        <v>43</v>
      </c>
      <c r="B2318" t="s">
        <v>36</v>
      </c>
      <c r="C2318" t="s">
        <v>51</v>
      </c>
      <c r="D2318" t="s">
        <v>26</v>
      </c>
      <c r="E2318">
        <v>4</v>
      </c>
      <c r="F2318" t="str">
        <f t="shared" si="36"/>
        <v>Aggregate1-in-2June Monthly System Peak DayAll4</v>
      </c>
      <c r="G2318">
        <v>12.49511</v>
      </c>
      <c r="H2318">
        <v>12.49511</v>
      </c>
      <c r="I2318">
        <v>62.911200000000001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4789</v>
      </c>
      <c r="P2318" t="s">
        <v>59</v>
      </c>
      <c r="Q2318" t="s">
        <v>60</v>
      </c>
    </row>
    <row r="2319" spans="1:17" x14ac:dyDescent="0.25">
      <c r="A2319" t="s">
        <v>30</v>
      </c>
      <c r="B2319" t="s">
        <v>36</v>
      </c>
      <c r="C2319" t="s">
        <v>52</v>
      </c>
      <c r="D2319" t="s">
        <v>48</v>
      </c>
      <c r="E2319">
        <v>4</v>
      </c>
      <c r="F2319" t="str">
        <f t="shared" si="36"/>
        <v>Average Per Ton1-in-2May Monthly System Peak Day30% Cycling4</v>
      </c>
      <c r="G2319">
        <v>0.2001706</v>
      </c>
      <c r="H2319">
        <v>0.2001706</v>
      </c>
      <c r="I2319">
        <v>60.334800000000001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1337</v>
      </c>
      <c r="P2319" t="s">
        <v>59</v>
      </c>
      <c r="Q2319" t="s">
        <v>60</v>
      </c>
    </row>
    <row r="2320" spans="1:17" x14ac:dyDescent="0.25">
      <c r="A2320" t="s">
        <v>28</v>
      </c>
      <c r="B2320" t="s">
        <v>36</v>
      </c>
      <c r="C2320" t="s">
        <v>52</v>
      </c>
      <c r="D2320" t="s">
        <v>48</v>
      </c>
      <c r="E2320">
        <v>4</v>
      </c>
      <c r="F2320" t="str">
        <f t="shared" si="36"/>
        <v>Average Per Premise1-in-2May Monthly System Peak Day30% Cycling4</v>
      </c>
      <c r="G2320">
        <v>2.1237249999999999</v>
      </c>
      <c r="H2320">
        <v>2.1237249999999999</v>
      </c>
      <c r="I2320">
        <v>60.334800000000001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1337</v>
      </c>
      <c r="P2320" t="s">
        <v>59</v>
      </c>
      <c r="Q2320" t="s">
        <v>60</v>
      </c>
    </row>
    <row r="2321" spans="1:17" x14ac:dyDescent="0.25">
      <c r="A2321" t="s">
        <v>29</v>
      </c>
      <c r="B2321" t="s">
        <v>36</v>
      </c>
      <c r="C2321" t="s">
        <v>52</v>
      </c>
      <c r="D2321" t="s">
        <v>48</v>
      </c>
      <c r="E2321">
        <v>4</v>
      </c>
      <c r="F2321" t="str">
        <f t="shared" si="36"/>
        <v>Average Per Device1-in-2May Monthly System Peak Day30% Cycling4</v>
      </c>
      <c r="G2321">
        <v>0.77771020000000002</v>
      </c>
      <c r="H2321">
        <v>0.77771020000000002</v>
      </c>
      <c r="I2321">
        <v>60.334800000000001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1337</v>
      </c>
      <c r="P2321" t="s">
        <v>59</v>
      </c>
      <c r="Q2321" t="s">
        <v>60</v>
      </c>
    </row>
    <row r="2322" spans="1:17" x14ac:dyDescent="0.25">
      <c r="A2322" t="s">
        <v>43</v>
      </c>
      <c r="B2322" t="s">
        <v>36</v>
      </c>
      <c r="C2322" t="s">
        <v>52</v>
      </c>
      <c r="D2322" t="s">
        <v>48</v>
      </c>
      <c r="E2322">
        <v>4</v>
      </c>
      <c r="F2322" t="str">
        <f t="shared" si="36"/>
        <v>Aggregate1-in-2May Monthly System Peak Day30% Cycling4</v>
      </c>
      <c r="G2322">
        <v>2.8394200000000001</v>
      </c>
      <c r="H2322">
        <v>2.8394200000000001</v>
      </c>
      <c r="I2322">
        <v>60.334800000000001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1337</v>
      </c>
      <c r="P2322" t="s">
        <v>59</v>
      </c>
      <c r="Q2322" t="s">
        <v>60</v>
      </c>
    </row>
    <row r="2323" spans="1:17" x14ac:dyDescent="0.25">
      <c r="A2323" t="s">
        <v>30</v>
      </c>
      <c r="B2323" t="s">
        <v>36</v>
      </c>
      <c r="C2323" t="s">
        <v>52</v>
      </c>
      <c r="D2323" t="s">
        <v>31</v>
      </c>
      <c r="E2323">
        <v>4</v>
      </c>
      <c r="F2323" t="str">
        <f t="shared" si="36"/>
        <v>Average Per Ton1-in-2May Monthly System Peak Day50% Cycling4</v>
      </c>
      <c r="G2323">
        <v>0.28221819999999997</v>
      </c>
      <c r="H2323">
        <v>0.28221819999999997</v>
      </c>
      <c r="I2323">
        <v>60.527099999999997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3452</v>
      </c>
      <c r="P2323" t="s">
        <v>59</v>
      </c>
      <c r="Q2323" t="s">
        <v>60</v>
      </c>
    </row>
    <row r="2324" spans="1:17" x14ac:dyDescent="0.25">
      <c r="A2324" t="s">
        <v>28</v>
      </c>
      <c r="B2324" t="s">
        <v>36</v>
      </c>
      <c r="C2324" t="s">
        <v>52</v>
      </c>
      <c r="D2324" t="s">
        <v>31</v>
      </c>
      <c r="E2324">
        <v>4</v>
      </c>
      <c r="F2324" t="str">
        <f t="shared" si="36"/>
        <v>Average Per Premise1-in-2May Monthly System Peak Day50% Cycling4</v>
      </c>
      <c r="G2324">
        <v>2.43235</v>
      </c>
      <c r="H2324">
        <v>2.4323489999999999</v>
      </c>
      <c r="I2324">
        <v>60.527099999999997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3452</v>
      </c>
      <c r="P2324" t="s">
        <v>59</v>
      </c>
      <c r="Q2324" t="s">
        <v>60</v>
      </c>
    </row>
    <row r="2325" spans="1:17" x14ac:dyDescent="0.25">
      <c r="A2325" t="s">
        <v>29</v>
      </c>
      <c r="B2325" t="s">
        <v>36</v>
      </c>
      <c r="C2325" t="s">
        <v>52</v>
      </c>
      <c r="D2325" t="s">
        <v>31</v>
      </c>
      <c r="E2325">
        <v>4</v>
      </c>
      <c r="F2325" t="str">
        <f t="shared" si="36"/>
        <v>Average Per Device1-in-2May Monthly System Peak Day50% Cycling4</v>
      </c>
      <c r="G2325">
        <v>1.094573</v>
      </c>
      <c r="H2325">
        <v>1.094573</v>
      </c>
      <c r="I2325">
        <v>60.527099999999997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3452</v>
      </c>
      <c r="P2325" t="s">
        <v>59</v>
      </c>
      <c r="Q2325" t="s">
        <v>60</v>
      </c>
    </row>
    <row r="2326" spans="1:17" x14ac:dyDescent="0.25">
      <c r="A2326" t="s">
        <v>43</v>
      </c>
      <c r="B2326" t="s">
        <v>36</v>
      </c>
      <c r="C2326" t="s">
        <v>52</v>
      </c>
      <c r="D2326" t="s">
        <v>31</v>
      </c>
      <c r="E2326">
        <v>4</v>
      </c>
      <c r="F2326" t="str">
        <f t="shared" si="36"/>
        <v>Aggregate1-in-2May Monthly System Peak Day50% Cycling4</v>
      </c>
      <c r="G2326">
        <v>8.396471</v>
      </c>
      <c r="H2326">
        <v>8.3964700000000008</v>
      </c>
      <c r="I2326">
        <v>60.527099999999997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3452</v>
      </c>
      <c r="P2326" t="s">
        <v>59</v>
      </c>
      <c r="Q2326" t="s">
        <v>60</v>
      </c>
    </row>
    <row r="2327" spans="1:17" x14ac:dyDescent="0.25">
      <c r="A2327" t="s">
        <v>30</v>
      </c>
      <c r="B2327" t="s">
        <v>36</v>
      </c>
      <c r="C2327" t="s">
        <v>52</v>
      </c>
      <c r="D2327" t="s">
        <v>26</v>
      </c>
      <c r="E2327">
        <v>4</v>
      </c>
      <c r="F2327" t="str">
        <f t="shared" si="36"/>
        <v>Average Per Ton1-in-2May Monthly System Peak DayAll4</v>
      </c>
      <c r="G2327">
        <v>0.2593105</v>
      </c>
      <c r="H2327">
        <v>0.2593105</v>
      </c>
      <c r="I2327">
        <v>60.473399999999998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4789</v>
      </c>
      <c r="P2327" t="s">
        <v>59</v>
      </c>
      <c r="Q2327" t="s">
        <v>60</v>
      </c>
    </row>
    <row r="2328" spans="1:17" x14ac:dyDescent="0.25">
      <c r="A2328" t="s">
        <v>28</v>
      </c>
      <c r="B2328" t="s">
        <v>36</v>
      </c>
      <c r="C2328" t="s">
        <v>52</v>
      </c>
      <c r="D2328" t="s">
        <v>26</v>
      </c>
      <c r="E2328">
        <v>4</v>
      </c>
      <c r="F2328" t="str">
        <f t="shared" si="36"/>
        <v>Average Per Premise1-in-2May Monthly System Peak DayAll4</v>
      </c>
      <c r="G2328">
        <v>2.3790450000000001</v>
      </c>
      <c r="H2328">
        <v>2.3790450000000001</v>
      </c>
      <c r="I2328">
        <v>60.473399999999998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4789</v>
      </c>
      <c r="P2328" t="s">
        <v>59</v>
      </c>
      <c r="Q2328" t="s">
        <v>60</v>
      </c>
    </row>
    <row r="2329" spans="1:17" x14ac:dyDescent="0.25">
      <c r="A2329" t="s">
        <v>29</v>
      </c>
      <c r="B2329" t="s">
        <v>36</v>
      </c>
      <c r="C2329" t="s">
        <v>52</v>
      </c>
      <c r="D2329" t="s">
        <v>26</v>
      </c>
      <c r="E2329">
        <v>4</v>
      </c>
      <c r="F2329" t="str">
        <f t="shared" si="36"/>
        <v>Average Per Device1-in-2May Monthly System Peak DayAll4</v>
      </c>
      <c r="G2329">
        <v>1.0062930000000001</v>
      </c>
      <c r="H2329">
        <v>1.0062930000000001</v>
      </c>
      <c r="I2329">
        <v>60.473399999999998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4789</v>
      </c>
      <c r="P2329" t="s">
        <v>59</v>
      </c>
      <c r="Q2329" t="s">
        <v>60</v>
      </c>
    </row>
    <row r="2330" spans="1:17" x14ac:dyDescent="0.25">
      <c r="A2330" t="s">
        <v>43</v>
      </c>
      <c r="B2330" t="s">
        <v>36</v>
      </c>
      <c r="C2330" t="s">
        <v>52</v>
      </c>
      <c r="D2330" t="s">
        <v>26</v>
      </c>
      <c r="E2330">
        <v>4</v>
      </c>
      <c r="F2330" t="str">
        <f t="shared" si="36"/>
        <v>Aggregate1-in-2May Monthly System Peak DayAll4</v>
      </c>
      <c r="G2330">
        <v>11.39325</v>
      </c>
      <c r="H2330">
        <v>11.39325</v>
      </c>
      <c r="I2330">
        <v>60.473399999999998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4789</v>
      </c>
      <c r="P2330" t="s">
        <v>59</v>
      </c>
      <c r="Q2330" t="s">
        <v>60</v>
      </c>
    </row>
    <row r="2331" spans="1:17" x14ac:dyDescent="0.25">
      <c r="A2331" t="s">
        <v>30</v>
      </c>
      <c r="B2331" t="s">
        <v>36</v>
      </c>
      <c r="C2331" t="s">
        <v>53</v>
      </c>
      <c r="D2331" t="s">
        <v>48</v>
      </c>
      <c r="E2331">
        <v>4</v>
      </c>
      <c r="F2331" t="str">
        <f t="shared" si="36"/>
        <v>Average Per Ton1-in-2October Monthly System Peak Day30% Cycling4</v>
      </c>
      <c r="G2331">
        <v>0.23414850000000001</v>
      </c>
      <c r="H2331">
        <v>0.23414860000000001</v>
      </c>
      <c r="I2331">
        <v>62.173000000000002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1337</v>
      </c>
      <c r="P2331" t="s">
        <v>59</v>
      </c>
      <c r="Q2331" t="s">
        <v>60</v>
      </c>
    </row>
    <row r="2332" spans="1:17" x14ac:dyDescent="0.25">
      <c r="A2332" t="s">
        <v>28</v>
      </c>
      <c r="B2332" t="s">
        <v>36</v>
      </c>
      <c r="C2332" t="s">
        <v>53</v>
      </c>
      <c r="D2332" t="s">
        <v>48</v>
      </c>
      <c r="E2332">
        <v>4</v>
      </c>
      <c r="F2332" t="str">
        <f t="shared" si="36"/>
        <v>Average Per Premise1-in-2October Monthly System Peak Day30% Cycling4</v>
      </c>
      <c r="G2332">
        <v>2.484216</v>
      </c>
      <c r="H2332">
        <v>2.484216</v>
      </c>
      <c r="I2332">
        <v>62.173000000000002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1337</v>
      </c>
      <c r="P2332" t="s">
        <v>59</v>
      </c>
      <c r="Q2332" t="s">
        <v>60</v>
      </c>
    </row>
    <row r="2333" spans="1:17" x14ac:dyDescent="0.25">
      <c r="A2333" t="s">
        <v>29</v>
      </c>
      <c r="B2333" t="s">
        <v>36</v>
      </c>
      <c r="C2333" t="s">
        <v>53</v>
      </c>
      <c r="D2333" t="s">
        <v>48</v>
      </c>
      <c r="E2333">
        <v>4</v>
      </c>
      <c r="F2333" t="str">
        <f t="shared" si="36"/>
        <v>Average Per Device1-in-2October Monthly System Peak Day30% Cycling4</v>
      </c>
      <c r="G2333">
        <v>0.90972260000000005</v>
      </c>
      <c r="H2333">
        <v>0.90972260000000005</v>
      </c>
      <c r="I2333">
        <v>62.173000000000002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1337</v>
      </c>
      <c r="P2333" t="s">
        <v>59</v>
      </c>
      <c r="Q2333" t="s">
        <v>60</v>
      </c>
    </row>
    <row r="2334" spans="1:17" x14ac:dyDescent="0.25">
      <c r="A2334" t="s">
        <v>43</v>
      </c>
      <c r="B2334" t="s">
        <v>36</v>
      </c>
      <c r="C2334" t="s">
        <v>53</v>
      </c>
      <c r="D2334" t="s">
        <v>48</v>
      </c>
      <c r="E2334">
        <v>4</v>
      </c>
      <c r="F2334" t="str">
        <f t="shared" si="36"/>
        <v>Aggregate1-in-2October Monthly System Peak Day30% Cycling4</v>
      </c>
      <c r="G2334">
        <v>3.3213970000000002</v>
      </c>
      <c r="H2334">
        <v>3.3213970000000002</v>
      </c>
      <c r="I2334">
        <v>62.173000000000002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1337</v>
      </c>
      <c r="P2334" t="s">
        <v>59</v>
      </c>
      <c r="Q2334" t="s">
        <v>60</v>
      </c>
    </row>
    <row r="2335" spans="1:17" x14ac:dyDescent="0.25">
      <c r="A2335" t="s">
        <v>30</v>
      </c>
      <c r="B2335" t="s">
        <v>36</v>
      </c>
      <c r="C2335" t="s">
        <v>53</v>
      </c>
      <c r="D2335" t="s">
        <v>31</v>
      </c>
      <c r="E2335">
        <v>4</v>
      </c>
      <c r="F2335" t="str">
        <f t="shared" si="36"/>
        <v>Average Per Ton1-in-2October Monthly System Peak Day50% Cycling4</v>
      </c>
      <c r="G2335">
        <v>0.29868329999999998</v>
      </c>
      <c r="H2335">
        <v>0.29868329999999998</v>
      </c>
      <c r="I2335">
        <v>62.640799999999999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3452</v>
      </c>
      <c r="P2335" t="s">
        <v>59</v>
      </c>
      <c r="Q2335" t="s">
        <v>60</v>
      </c>
    </row>
    <row r="2336" spans="1:17" x14ac:dyDescent="0.25">
      <c r="A2336" t="s">
        <v>28</v>
      </c>
      <c r="B2336" t="s">
        <v>36</v>
      </c>
      <c r="C2336" t="s">
        <v>53</v>
      </c>
      <c r="D2336" t="s">
        <v>31</v>
      </c>
      <c r="E2336">
        <v>4</v>
      </c>
      <c r="F2336" t="str">
        <f t="shared" si="36"/>
        <v>Average Per Premise1-in-2October Monthly System Peak Day50% Cycling4</v>
      </c>
      <c r="G2336">
        <v>2.5742569999999998</v>
      </c>
      <c r="H2336">
        <v>2.5742569999999998</v>
      </c>
      <c r="I2336">
        <v>62.640799999999999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3452</v>
      </c>
      <c r="P2336" t="s">
        <v>59</v>
      </c>
      <c r="Q2336" t="s">
        <v>60</v>
      </c>
    </row>
    <row r="2337" spans="1:17" x14ac:dyDescent="0.25">
      <c r="A2337" t="s">
        <v>29</v>
      </c>
      <c r="B2337" t="s">
        <v>36</v>
      </c>
      <c r="C2337" t="s">
        <v>53</v>
      </c>
      <c r="D2337" t="s">
        <v>31</v>
      </c>
      <c r="E2337">
        <v>4</v>
      </c>
      <c r="F2337" t="str">
        <f t="shared" si="36"/>
        <v>Average Per Device1-in-2October Monthly System Peak Day50% Cycling4</v>
      </c>
      <c r="G2337">
        <v>1.1584319999999999</v>
      </c>
      <c r="H2337">
        <v>1.1584319999999999</v>
      </c>
      <c r="I2337">
        <v>62.640799999999999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3452</v>
      </c>
      <c r="P2337" t="s">
        <v>59</v>
      </c>
      <c r="Q2337" t="s">
        <v>60</v>
      </c>
    </row>
    <row r="2338" spans="1:17" x14ac:dyDescent="0.25">
      <c r="A2338" t="s">
        <v>43</v>
      </c>
      <c r="B2338" t="s">
        <v>36</v>
      </c>
      <c r="C2338" t="s">
        <v>53</v>
      </c>
      <c r="D2338" t="s">
        <v>31</v>
      </c>
      <c r="E2338">
        <v>4</v>
      </c>
      <c r="F2338" t="str">
        <f t="shared" si="36"/>
        <v>Aggregate1-in-2October Monthly System Peak Day50% Cycling4</v>
      </c>
      <c r="G2338">
        <v>8.8863350000000008</v>
      </c>
      <c r="H2338">
        <v>8.8863350000000008</v>
      </c>
      <c r="I2338">
        <v>62.640799999999999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3452</v>
      </c>
      <c r="P2338" t="s">
        <v>59</v>
      </c>
      <c r="Q2338" t="s">
        <v>60</v>
      </c>
    </row>
    <row r="2339" spans="1:17" x14ac:dyDescent="0.25">
      <c r="A2339" t="s">
        <v>30</v>
      </c>
      <c r="B2339" t="s">
        <v>36</v>
      </c>
      <c r="C2339" t="s">
        <v>53</v>
      </c>
      <c r="D2339" t="s">
        <v>26</v>
      </c>
      <c r="E2339">
        <v>4</v>
      </c>
      <c r="F2339" t="str">
        <f t="shared" si="36"/>
        <v>Average Per Ton1-in-2October Monthly System Peak DayAll4</v>
      </c>
      <c r="G2339">
        <v>0.2806652</v>
      </c>
      <c r="H2339">
        <v>0.2806652</v>
      </c>
      <c r="I2339">
        <v>62.510199999999998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4789</v>
      </c>
      <c r="P2339" t="s">
        <v>59</v>
      </c>
      <c r="Q2339" t="s">
        <v>60</v>
      </c>
    </row>
    <row r="2340" spans="1:17" x14ac:dyDescent="0.25">
      <c r="A2340" t="s">
        <v>28</v>
      </c>
      <c r="B2340" t="s">
        <v>36</v>
      </c>
      <c r="C2340" t="s">
        <v>53</v>
      </c>
      <c r="D2340" t="s">
        <v>26</v>
      </c>
      <c r="E2340">
        <v>4</v>
      </c>
      <c r="F2340" t="str">
        <f t="shared" si="36"/>
        <v>Average Per Premise1-in-2October Monthly System Peak DayAll4</v>
      </c>
      <c r="G2340">
        <v>2.574964</v>
      </c>
      <c r="H2340">
        <v>2.574964</v>
      </c>
      <c r="I2340">
        <v>62.510199999999998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4789</v>
      </c>
      <c r="P2340" t="s">
        <v>59</v>
      </c>
      <c r="Q2340" t="s">
        <v>60</v>
      </c>
    </row>
    <row r="2341" spans="1:17" x14ac:dyDescent="0.25">
      <c r="A2341" t="s">
        <v>29</v>
      </c>
      <c r="B2341" t="s">
        <v>36</v>
      </c>
      <c r="C2341" t="s">
        <v>53</v>
      </c>
      <c r="D2341" t="s">
        <v>26</v>
      </c>
      <c r="E2341">
        <v>4</v>
      </c>
      <c r="F2341" t="str">
        <f t="shared" si="36"/>
        <v>Average Per Device1-in-2October Monthly System Peak DayAll4</v>
      </c>
      <c r="G2341">
        <v>1.0891630000000001</v>
      </c>
      <c r="H2341">
        <v>1.0891630000000001</v>
      </c>
      <c r="I2341">
        <v>62.510199999999998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4789</v>
      </c>
      <c r="P2341" t="s">
        <v>59</v>
      </c>
      <c r="Q2341" t="s">
        <v>60</v>
      </c>
    </row>
    <row r="2342" spans="1:17" x14ac:dyDescent="0.25">
      <c r="A2342" t="s">
        <v>43</v>
      </c>
      <c r="B2342" t="s">
        <v>36</v>
      </c>
      <c r="C2342" t="s">
        <v>53</v>
      </c>
      <c r="D2342" t="s">
        <v>26</v>
      </c>
      <c r="E2342">
        <v>4</v>
      </c>
      <c r="F2342" t="str">
        <f t="shared" si="36"/>
        <v>Aggregate1-in-2October Monthly System Peak DayAll4</v>
      </c>
      <c r="G2342">
        <v>12.3315</v>
      </c>
      <c r="H2342">
        <v>12.3315</v>
      </c>
      <c r="I2342">
        <v>62.510199999999998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4789</v>
      </c>
      <c r="P2342" t="s">
        <v>59</v>
      </c>
      <c r="Q2342" t="s">
        <v>60</v>
      </c>
    </row>
    <row r="2343" spans="1:17" x14ac:dyDescent="0.25">
      <c r="A2343" t="s">
        <v>30</v>
      </c>
      <c r="B2343" t="s">
        <v>36</v>
      </c>
      <c r="C2343" t="s">
        <v>54</v>
      </c>
      <c r="D2343" t="s">
        <v>48</v>
      </c>
      <c r="E2343">
        <v>4</v>
      </c>
      <c r="F2343" t="str">
        <f t="shared" si="36"/>
        <v>Average Per Ton1-in-2September Monthly System Peak Day30% Cycling4</v>
      </c>
      <c r="G2343">
        <v>0.3227738</v>
      </c>
      <c r="H2343">
        <v>0.3227738</v>
      </c>
      <c r="I2343">
        <v>68.678700000000006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1337</v>
      </c>
      <c r="P2343" t="s">
        <v>59</v>
      </c>
      <c r="Q2343" t="s">
        <v>60</v>
      </c>
    </row>
    <row r="2344" spans="1:17" x14ac:dyDescent="0.25">
      <c r="A2344" t="s">
        <v>28</v>
      </c>
      <c r="B2344" t="s">
        <v>36</v>
      </c>
      <c r="C2344" t="s">
        <v>54</v>
      </c>
      <c r="D2344" t="s">
        <v>48</v>
      </c>
      <c r="E2344">
        <v>4</v>
      </c>
      <c r="F2344" t="str">
        <f t="shared" si="36"/>
        <v>Average Per Premise1-in-2September Monthly System Peak Day30% Cycling4</v>
      </c>
      <c r="G2344">
        <v>3.424493</v>
      </c>
      <c r="H2344">
        <v>3.424493</v>
      </c>
      <c r="I2344">
        <v>68.678700000000006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1337</v>
      </c>
      <c r="P2344" t="s">
        <v>59</v>
      </c>
      <c r="Q2344" t="s">
        <v>60</v>
      </c>
    </row>
    <row r="2345" spans="1:17" x14ac:dyDescent="0.25">
      <c r="A2345" t="s">
        <v>29</v>
      </c>
      <c r="B2345" t="s">
        <v>36</v>
      </c>
      <c r="C2345" t="s">
        <v>54</v>
      </c>
      <c r="D2345" t="s">
        <v>48</v>
      </c>
      <c r="E2345">
        <v>4</v>
      </c>
      <c r="F2345" t="str">
        <f t="shared" si="36"/>
        <v>Average Per Device1-in-2September Monthly System Peak Day30% Cycling4</v>
      </c>
      <c r="G2345">
        <v>1.2540530000000001</v>
      </c>
      <c r="H2345">
        <v>1.2540530000000001</v>
      </c>
      <c r="I2345">
        <v>68.678700000000006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1337</v>
      </c>
      <c r="P2345" t="s">
        <v>59</v>
      </c>
      <c r="Q2345" t="s">
        <v>60</v>
      </c>
    </row>
    <row r="2346" spans="1:17" x14ac:dyDescent="0.25">
      <c r="A2346" t="s">
        <v>43</v>
      </c>
      <c r="B2346" t="s">
        <v>36</v>
      </c>
      <c r="C2346" t="s">
        <v>54</v>
      </c>
      <c r="D2346" t="s">
        <v>48</v>
      </c>
      <c r="E2346">
        <v>4</v>
      </c>
      <c r="F2346" t="str">
        <f t="shared" si="36"/>
        <v>Aggregate1-in-2September Monthly System Peak Day30% Cycling4</v>
      </c>
      <c r="G2346">
        <v>4.5785470000000004</v>
      </c>
      <c r="H2346">
        <v>4.5785470000000004</v>
      </c>
      <c r="I2346">
        <v>68.678700000000006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1337</v>
      </c>
      <c r="P2346" t="s">
        <v>59</v>
      </c>
      <c r="Q2346" t="s">
        <v>60</v>
      </c>
    </row>
    <row r="2347" spans="1:17" x14ac:dyDescent="0.25">
      <c r="A2347" t="s">
        <v>30</v>
      </c>
      <c r="B2347" t="s">
        <v>36</v>
      </c>
      <c r="C2347" t="s">
        <v>54</v>
      </c>
      <c r="D2347" t="s">
        <v>31</v>
      </c>
      <c r="E2347">
        <v>4</v>
      </c>
      <c r="F2347" t="str">
        <f t="shared" si="36"/>
        <v>Average Per Ton1-in-2September Monthly System Peak Day50% Cycling4</v>
      </c>
      <c r="G2347">
        <v>0.3366169</v>
      </c>
      <c r="H2347">
        <v>0.3366169</v>
      </c>
      <c r="I2347">
        <v>69.148399999999995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3452</v>
      </c>
      <c r="P2347" t="s">
        <v>59</v>
      </c>
      <c r="Q2347" t="s">
        <v>60</v>
      </c>
    </row>
    <row r="2348" spans="1:17" x14ac:dyDescent="0.25">
      <c r="A2348" t="s">
        <v>28</v>
      </c>
      <c r="B2348" t="s">
        <v>36</v>
      </c>
      <c r="C2348" t="s">
        <v>54</v>
      </c>
      <c r="D2348" t="s">
        <v>31</v>
      </c>
      <c r="E2348">
        <v>4</v>
      </c>
      <c r="F2348" t="str">
        <f t="shared" si="36"/>
        <v>Average Per Premise1-in-2September Monthly System Peak Day50% Cycling4</v>
      </c>
      <c r="G2348">
        <v>2.901195</v>
      </c>
      <c r="H2348">
        <v>2.9011960000000001</v>
      </c>
      <c r="I2348">
        <v>69.148399999999995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3452</v>
      </c>
      <c r="P2348" t="s">
        <v>59</v>
      </c>
      <c r="Q2348" t="s">
        <v>60</v>
      </c>
    </row>
    <row r="2349" spans="1:17" x14ac:dyDescent="0.25">
      <c r="A2349" t="s">
        <v>29</v>
      </c>
      <c r="B2349" t="s">
        <v>36</v>
      </c>
      <c r="C2349" t="s">
        <v>54</v>
      </c>
      <c r="D2349" t="s">
        <v>31</v>
      </c>
      <c r="E2349">
        <v>4</v>
      </c>
      <c r="F2349" t="str">
        <f t="shared" si="36"/>
        <v>Average Per Device1-in-2September Monthly System Peak Day50% Cycling4</v>
      </c>
      <c r="G2349">
        <v>1.3055570000000001</v>
      </c>
      <c r="H2349">
        <v>1.3055570000000001</v>
      </c>
      <c r="I2349">
        <v>69.148399999999995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3452</v>
      </c>
      <c r="P2349" t="s">
        <v>59</v>
      </c>
      <c r="Q2349" t="s">
        <v>60</v>
      </c>
    </row>
    <row r="2350" spans="1:17" x14ac:dyDescent="0.25">
      <c r="A2350" t="s">
        <v>43</v>
      </c>
      <c r="B2350" t="s">
        <v>36</v>
      </c>
      <c r="C2350" t="s">
        <v>54</v>
      </c>
      <c r="D2350" t="s">
        <v>31</v>
      </c>
      <c r="E2350">
        <v>4</v>
      </c>
      <c r="F2350" t="str">
        <f t="shared" si="36"/>
        <v>Aggregate1-in-2September Monthly System Peak Day50% Cycling4</v>
      </c>
      <c r="G2350">
        <v>10.01493</v>
      </c>
      <c r="H2350">
        <v>10.01493</v>
      </c>
      <c r="I2350">
        <v>69.148399999999995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3452</v>
      </c>
      <c r="P2350" t="s">
        <v>59</v>
      </c>
      <c r="Q2350" t="s">
        <v>60</v>
      </c>
    </row>
    <row r="2351" spans="1:17" x14ac:dyDescent="0.25">
      <c r="A2351" t="s">
        <v>30</v>
      </c>
      <c r="B2351" t="s">
        <v>36</v>
      </c>
      <c r="C2351" t="s">
        <v>54</v>
      </c>
      <c r="D2351" t="s">
        <v>26</v>
      </c>
      <c r="E2351">
        <v>4</v>
      </c>
      <c r="F2351" t="str">
        <f t="shared" si="36"/>
        <v>Average Per Ton1-in-2September Monthly System Peak DayAll4</v>
      </c>
      <c r="G2351">
        <v>0.33275199999999999</v>
      </c>
      <c r="H2351">
        <v>0.33275189999999999</v>
      </c>
      <c r="I2351">
        <v>69.017200000000003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4789</v>
      </c>
      <c r="P2351" t="s">
        <v>59</v>
      </c>
      <c r="Q2351" t="s">
        <v>60</v>
      </c>
    </row>
    <row r="2352" spans="1:17" x14ac:dyDescent="0.25">
      <c r="A2352" t="s">
        <v>28</v>
      </c>
      <c r="B2352" t="s">
        <v>36</v>
      </c>
      <c r="C2352" t="s">
        <v>54</v>
      </c>
      <c r="D2352" t="s">
        <v>26</v>
      </c>
      <c r="E2352">
        <v>4</v>
      </c>
      <c r="F2352" t="str">
        <f t="shared" si="36"/>
        <v>Average Per Premise1-in-2September Monthly System Peak DayAll4</v>
      </c>
      <c r="G2352">
        <v>3.0528339999999998</v>
      </c>
      <c r="H2352">
        <v>3.0528339999999998</v>
      </c>
      <c r="I2352">
        <v>69.017200000000003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4789</v>
      </c>
      <c r="P2352" t="s">
        <v>59</v>
      </c>
      <c r="Q2352" t="s">
        <v>60</v>
      </c>
    </row>
    <row r="2353" spans="1:17" x14ac:dyDescent="0.25">
      <c r="A2353" t="s">
        <v>29</v>
      </c>
      <c r="B2353" t="s">
        <v>36</v>
      </c>
      <c r="C2353" t="s">
        <v>54</v>
      </c>
      <c r="D2353" t="s">
        <v>26</v>
      </c>
      <c r="E2353">
        <v>4</v>
      </c>
      <c r="F2353" t="str">
        <f t="shared" si="36"/>
        <v>Average Per Device1-in-2September Monthly System Peak DayAll4</v>
      </c>
      <c r="G2353">
        <v>1.291293</v>
      </c>
      <c r="H2353">
        <v>1.291293</v>
      </c>
      <c r="I2353">
        <v>69.017200000000003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4789</v>
      </c>
      <c r="P2353" t="s">
        <v>59</v>
      </c>
      <c r="Q2353" t="s">
        <v>60</v>
      </c>
    </row>
    <row r="2354" spans="1:17" x14ac:dyDescent="0.25">
      <c r="A2354" t="s">
        <v>43</v>
      </c>
      <c r="B2354" t="s">
        <v>36</v>
      </c>
      <c r="C2354" t="s">
        <v>54</v>
      </c>
      <c r="D2354" t="s">
        <v>26</v>
      </c>
      <c r="E2354">
        <v>4</v>
      </c>
      <c r="F2354" t="str">
        <f t="shared" si="36"/>
        <v>Aggregate1-in-2September Monthly System Peak DayAll4</v>
      </c>
      <c r="G2354">
        <v>14.62002</v>
      </c>
      <c r="H2354">
        <v>14.62002</v>
      </c>
      <c r="I2354">
        <v>69.017200000000003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4789</v>
      </c>
      <c r="P2354" t="s">
        <v>59</v>
      </c>
      <c r="Q2354" t="s">
        <v>60</v>
      </c>
    </row>
    <row r="2355" spans="1:17" x14ac:dyDescent="0.25">
      <c r="A2355" t="s">
        <v>30</v>
      </c>
      <c r="B2355" t="s">
        <v>36</v>
      </c>
      <c r="C2355" t="s">
        <v>49</v>
      </c>
      <c r="D2355" t="s">
        <v>48</v>
      </c>
      <c r="E2355">
        <v>5</v>
      </c>
      <c r="F2355" t="str">
        <f t="shared" si="36"/>
        <v>Average Per Ton1-in-2August Monthly System Peak Day30% Cycling5</v>
      </c>
      <c r="G2355">
        <v>0.32265820000000001</v>
      </c>
      <c r="H2355">
        <v>0.32265820000000001</v>
      </c>
      <c r="I2355">
        <v>68.254400000000004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1337</v>
      </c>
      <c r="P2355" t="s">
        <v>59</v>
      </c>
      <c r="Q2355" t="s">
        <v>60</v>
      </c>
    </row>
    <row r="2356" spans="1:17" x14ac:dyDescent="0.25">
      <c r="A2356" t="s">
        <v>28</v>
      </c>
      <c r="B2356" t="s">
        <v>36</v>
      </c>
      <c r="C2356" t="s">
        <v>49</v>
      </c>
      <c r="D2356" t="s">
        <v>48</v>
      </c>
      <c r="E2356">
        <v>5</v>
      </c>
      <c r="F2356" t="str">
        <f t="shared" si="36"/>
        <v>Average Per Premise1-in-2August Monthly System Peak Day30% Cycling5</v>
      </c>
      <c r="G2356">
        <v>3.4232670000000001</v>
      </c>
      <c r="H2356">
        <v>3.4232670000000001</v>
      </c>
      <c r="I2356">
        <v>68.254400000000004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1337</v>
      </c>
      <c r="P2356" t="s">
        <v>59</v>
      </c>
      <c r="Q2356" t="s">
        <v>60</v>
      </c>
    </row>
    <row r="2357" spans="1:17" x14ac:dyDescent="0.25">
      <c r="A2357" t="s">
        <v>29</v>
      </c>
      <c r="B2357" t="s">
        <v>36</v>
      </c>
      <c r="C2357" t="s">
        <v>49</v>
      </c>
      <c r="D2357" t="s">
        <v>48</v>
      </c>
      <c r="E2357">
        <v>5</v>
      </c>
      <c r="F2357" t="str">
        <f t="shared" si="36"/>
        <v>Average Per Device1-in-2August Monthly System Peak Day30% Cycling5</v>
      </c>
      <c r="G2357">
        <v>1.2536039999999999</v>
      </c>
      <c r="H2357">
        <v>1.2536039999999999</v>
      </c>
      <c r="I2357">
        <v>68.254400000000004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1337</v>
      </c>
      <c r="P2357" t="s">
        <v>59</v>
      </c>
      <c r="Q2357" t="s">
        <v>60</v>
      </c>
    </row>
    <row r="2358" spans="1:17" x14ac:dyDescent="0.25">
      <c r="A2358" t="s">
        <v>43</v>
      </c>
      <c r="B2358" t="s">
        <v>36</v>
      </c>
      <c r="C2358" t="s">
        <v>49</v>
      </c>
      <c r="D2358" t="s">
        <v>48</v>
      </c>
      <c r="E2358">
        <v>5</v>
      </c>
      <c r="F2358" t="str">
        <f t="shared" si="36"/>
        <v>Aggregate1-in-2August Monthly System Peak Day30% Cycling5</v>
      </c>
      <c r="G2358">
        <v>4.5769070000000003</v>
      </c>
      <c r="H2358">
        <v>4.5769070000000003</v>
      </c>
      <c r="I2358">
        <v>68.254400000000004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1337</v>
      </c>
      <c r="P2358" t="s">
        <v>59</v>
      </c>
      <c r="Q2358" t="s">
        <v>60</v>
      </c>
    </row>
    <row r="2359" spans="1:17" x14ac:dyDescent="0.25">
      <c r="A2359" t="s">
        <v>30</v>
      </c>
      <c r="B2359" t="s">
        <v>36</v>
      </c>
      <c r="C2359" t="s">
        <v>49</v>
      </c>
      <c r="D2359" t="s">
        <v>31</v>
      </c>
      <c r="E2359">
        <v>5</v>
      </c>
      <c r="F2359" t="str">
        <f t="shared" si="36"/>
        <v>Average Per Ton1-in-2August Monthly System Peak Day50% Cycling5</v>
      </c>
      <c r="G2359">
        <v>0.3381556</v>
      </c>
      <c r="H2359">
        <v>0.3381556</v>
      </c>
      <c r="I2359">
        <v>68.502300000000005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3452</v>
      </c>
      <c r="P2359" t="s">
        <v>59</v>
      </c>
      <c r="Q2359" t="s">
        <v>60</v>
      </c>
    </row>
    <row r="2360" spans="1:17" x14ac:dyDescent="0.25">
      <c r="A2360" t="s">
        <v>28</v>
      </c>
      <c r="B2360" t="s">
        <v>36</v>
      </c>
      <c r="C2360" t="s">
        <v>49</v>
      </c>
      <c r="D2360" t="s">
        <v>31</v>
      </c>
      <c r="E2360">
        <v>5</v>
      </c>
      <c r="F2360" t="str">
        <f t="shared" si="36"/>
        <v>Average Per Premise1-in-2August Monthly System Peak Day50% Cycling5</v>
      </c>
      <c r="G2360">
        <v>2.9144559999999999</v>
      </c>
      <c r="H2360">
        <v>2.9144570000000001</v>
      </c>
      <c r="I2360">
        <v>68.502300000000005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3452</v>
      </c>
      <c r="P2360" t="s">
        <v>59</v>
      </c>
      <c r="Q2360" t="s">
        <v>60</v>
      </c>
    </row>
    <row r="2361" spans="1:17" x14ac:dyDescent="0.25">
      <c r="A2361" t="s">
        <v>29</v>
      </c>
      <c r="B2361" t="s">
        <v>36</v>
      </c>
      <c r="C2361" t="s">
        <v>49</v>
      </c>
      <c r="D2361" t="s">
        <v>31</v>
      </c>
      <c r="E2361">
        <v>5</v>
      </c>
      <c r="F2361" t="str">
        <f t="shared" si="36"/>
        <v>Average Per Device1-in-2August Monthly System Peak Day50% Cycling5</v>
      </c>
      <c r="G2361">
        <v>1.3115239999999999</v>
      </c>
      <c r="H2361">
        <v>1.3115239999999999</v>
      </c>
      <c r="I2361">
        <v>68.502300000000005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3452</v>
      </c>
      <c r="P2361" t="s">
        <v>59</v>
      </c>
      <c r="Q2361" t="s">
        <v>60</v>
      </c>
    </row>
    <row r="2362" spans="1:17" x14ac:dyDescent="0.25">
      <c r="A2362" t="s">
        <v>43</v>
      </c>
      <c r="B2362" t="s">
        <v>36</v>
      </c>
      <c r="C2362" t="s">
        <v>49</v>
      </c>
      <c r="D2362" t="s">
        <v>31</v>
      </c>
      <c r="E2362">
        <v>5</v>
      </c>
      <c r="F2362" t="str">
        <f t="shared" si="36"/>
        <v>Aggregate1-in-2August Monthly System Peak Day50% Cycling5</v>
      </c>
      <c r="G2362">
        <v>10.060700000000001</v>
      </c>
      <c r="H2362">
        <v>10.060700000000001</v>
      </c>
      <c r="I2362">
        <v>68.502300000000005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3452</v>
      </c>
      <c r="P2362" t="s">
        <v>59</v>
      </c>
      <c r="Q2362" t="s">
        <v>60</v>
      </c>
    </row>
    <row r="2363" spans="1:17" x14ac:dyDescent="0.25">
      <c r="A2363" t="s">
        <v>30</v>
      </c>
      <c r="B2363" t="s">
        <v>36</v>
      </c>
      <c r="C2363" t="s">
        <v>49</v>
      </c>
      <c r="D2363" t="s">
        <v>26</v>
      </c>
      <c r="E2363">
        <v>5</v>
      </c>
      <c r="F2363" t="str">
        <f t="shared" si="36"/>
        <v>Average Per Ton1-in-2August Monthly System Peak DayAll5</v>
      </c>
      <c r="G2363">
        <v>0.33382869999999998</v>
      </c>
      <c r="H2363">
        <v>0.33382869999999998</v>
      </c>
      <c r="I2363">
        <v>68.433099999999996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4789</v>
      </c>
      <c r="P2363" t="s">
        <v>59</v>
      </c>
      <c r="Q2363" t="s">
        <v>60</v>
      </c>
    </row>
    <row r="2364" spans="1:17" x14ac:dyDescent="0.25">
      <c r="A2364" t="s">
        <v>28</v>
      </c>
      <c r="B2364" t="s">
        <v>36</v>
      </c>
      <c r="C2364" t="s">
        <v>49</v>
      </c>
      <c r="D2364" t="s">
        <v>26</v>
      </c>
      <c r="E2364">
        <v>5</v>
      </c>
      <c r="F2364" t="str">
        <f t="shared" si="36"/>
        <v>Average Per Premise1-in-2August Monthly System Peak DayAll5</v>
      </c>
      <c r="G2364">
        <v>3.062713</v>
      </c>
      <c r="H2364">
        <v>3.062713</v>
      </c>
      <c r="I2364">
        <v>68.433099999999996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4789</v>
      </c>
      <c r="P2364" t="s">
        <v>59</v>
      </c>
      <c r="Q2364" t="s">
        <v>60</v>
      </c>
    </row>
    <row r="2365" spans="1:17" x14ac:dyDescent="0.25">
      <c r="A2365" t="s">
        <v>29</v>
      </c>
      <c r="B2365" t="s">
        <v>36</v>
      </c>
      <c r="C2365" t="s">
        <v>49</v>
      </c>
      <c r="D2365" t="s">
        <v>26</v>
      </c>
      <c r="E2365">
        <v>5</v>
      </c>
      <c r="F2365" t="str">
        <f t="shared" si="36"/>
        <v>Average Per Device1-in-2August Monthly System Peak DayAll5</v>
      </c>
      <c r="G2365">
        <v>1.295472</v>
      </c>
      <c r="H2365">
        <v>1.295472</v>
      </c>
      <c r="I2365">
        <v>68.433099999999996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4789</v>
      </c>
      <c r="P2365" t="s">
        <v>59</v>
      </c>
      <c r="Q2365" t="s">
        <v>60</v>
      </c>
    </row>
    <row r="2366" spans="1:17" x14ac:dyDescent="0.25">
      <c r="A2366" t="s">
        <v>43</v>
      </c>
      <c r="B2366" t="s">
        <v>36</v>
      </c>
      <c r="C2366" t="s">
        <v>49</v>
      </c>
      <c r="D2366" t="s">
        <v>26</v>
      </c>
      <c r="E2366">
        <v>5</v>
      </c>
      <c r="F2366" t="str">
        <f t="shared" si="36"/>
        <v>Aggregate1-in-2August Monthly System Peak DayAll5</v>
      </c>
      <c r="G2366">
        <v>14.66733</v>
      </c>
      <c r="H2366">
        <v>14.66733</v>
      </c>
      <c r="I2366">
        <v>68.433099999999996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4789</v>
      </c>
      <c r="P2366" t="s">
        <v>59</v>
      </c>
      <c r="Q2366" t="s">
        <v>60</v>
      </c>
    </row>
    <row r="2367" spans="1:17" x14ac:dyDescent="0.25">
      <c r="A2367" t="s">
        <v>30</v>
      </c>
      <c r="B2367" t="s">
        <v>36</v>
      </c>
      <c r="C2367" t="s">
        <v>37</v>
      </c>
      <c r="D2367" t="s">
        <v>48</v>
      </c>
      <c r="E2367">
        <v>5</v>
      </c>
      <c r="F2367" t="str">
        <f t="shared" si="36"/>
        <v>Average Per Ton1-in-2August Typical Event Day30% Cycling5</v>
      </c>
      <c r="G2367">
        <v>0.29277890000000001</v>
      </c>
      <c r="H2367">
        <v>0.29277890000000001</v>
      </c>
      <c r="I2367">
        <v>66.260499999999993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1337</v>
      </c>
      <c r="P2367" t="s">
        <v>59</v>
      </c>
      <c r="Q2367" t="s">
        <v>60</v>
      </c>
    </row>
    <row r="2368" spans="1:17" x14ac:dyDescent="0.25">
      <c r="A2368" t="s">
        <v>28</v>
      </c>
      <c r="B2368" t="s">
        <v>36</v>
      </c>
      <c r="C2368" t="s">
        <v>37</v>
      </c>
      <c r="D2368" t="s">
        <v>48</v>
      </c>
      <c r="E2368">
        <v>5</v>
      </c>
      <c r="F2368" t="str">
        <f t="shared" si="36"/>
        <v>Average Per Premise1-in-2August Typical Event Day30% Cycling5</v>
      </c>
      <c r="G2368">
        <v>3.1062599999999998</v>
      </c>
      <c r="H2368">
        <v>3.1062599999999998</v>
      </c>
      <c r="I2368">
        <v>66.260499999999993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1337</v>
      </c>
      <c r="P2368" t="s">
        <v>59</v>
      </c>
      <c r="Q2368" t="s">
        <v>60</v>
      </c>
    </row>
    <row r="2369" spans="1:17" x14ac:dyDescent="0.25">
      <c r="A2369" t="s">
        <v>29</v>
      </c>
      <c r="B2369" t="s">
        <v>36</v>
      </c>
      <c r="C2369" t="s">
        <v>37</v>
      </c>
      <c r="D2369" t="s">
        <v>48</v>
      </c>
      <c r="E2369">
        <v>5</v>
      </c>
      <c r="F2369" t="str">
        <f t="shared" si="36"/>
        <v>Average Per Device1-in-2August Typical Event Day30% Cycling5</v>
      </c>
      <c r="G2369">
        <v>1.1375150000000001</v>
      </c>
      <c r="H2369">
        <v>1.1375150000000001</v>
      </c>
      <c r="I2369">
        <v>66.260499999999993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1337</v>
      </c>
      <c r="P2369" t="s">
        <v>59</v>
      </c>
      <c r="Q2369" t="s">
        <v>60</v>
      </c>
    </row>
    <row r="2370" spans="1:17" x14ac:dyDescent="0.25">
      <c r="A2370" t="s">
        <v>43</v>
      </c>
      <c r="B2370" t="s">
        <v>36</v>
      </c>
      <c r="C2370" t="s">
        <v>37</v>
      </c>
      <c r="D2370" t="s">
        <v>48</v>
      </c>
      <c r="E2370">
        <v>5</v>
      </c>
      <c r="F2370" t="str">
        <f t="shared" si="36"/>
        <v>Aggregate1-in-2August Typical Event Day30% Cycling5</v>
      </c>
      <c r="G2370">
        <v>4.1530690000000003</v>
      </c>
      <c r="H2370">
        <v>4.1530690000000003</v>
      </c>
      <c r="I2370">
        <v>66.260499999999993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1337</v>
      </c>
      <c r="P2370" t="s">
        <v>59</v>
      </c>
      <c r="Q2370" t="s">
        <v>60</v>
      </c>
    </row>
    <row r="2371" spans="1:17" x14ac:dyDescent="0.25">
      <c r="A2371" t="s">
        <v>30</v>
      </c>
      <c r="B2371" t="s">
        <v>36</v>
      </c>
      <c r="C2371" t="s">
        <v>37</v>
      </c>
      <c r="D2371" t="s">
        <v>31</v>
      </c>
      <c r="E2371">
        <v>5</v>
      </c>
      <c r="F2371" t="str">
        <f t="shared" ref="F2371:F2434" si="37">CONCATENATE(A2371,B2371,C2371,D2371,E2371)</f>
        <v>Average Per Ton1-in-2August Typical Event Day50% Cycling5</v>
      </c>
      <c r="G2371">
        <v>0.3250362</v>
      </c>
      <c r="H2371">
        <v>0.3250362</v>
      </c>
      <c r="I2371">
        <v>66.613200000000006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3452</v>
      </c>
      <c r="P2371" t="s">
        <v>59</v>
      </c>
      <c r="Q2371" t="s">
        <v>60</v>
      </c>
    </row>
    <row r="2372" spans="1:17" x14ac:dyDescent="0.25">
      <c r="A2372" t="s">
        <v>28</v>
      </c>
      <c r="B2372" t="s">
        <v>36</v>
      </c>
      <c r="C2372" t="s">
        <v>37</v>
      </c>
      <c r="D2372" t="s">
        <v>31</v>
      </c>
      <c r="E2372">
        <v>5</v>
      </c>
      <c r="F2372" t="str">
        <f t="shared" si="37"/>
        <v>Average Per Premise1-in-2August Typical Event Day50% Cycling5</v>
      </c>
      <c r="G2372">
        <v>2.8013849999999998</v>
      </c>
      <c r="H2372">
        <v>2.8013849999999998</v>
      </c>
      <c r="I2372">
        <v>66.613200000000006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3452</v>
      </c>
      <c r="P2372" t="s">
        <v>59</v>
      </c>
      <c r="Q2372" t="s">
        <v>60</v>
      </c>
    </row>
    <row r="2373" spans="1:17" x14ac:dyDescent="0.25">
      <c r="A2373" t="s">
        <v>29</v>
      </c>
      <c r="B2373" t="s">
        <v>36</v>
      </c>
      <c r="C2373" t="s">
        <v>37</v>
      </c>
      <c r="D2373" t="s">
        <v>31</v>
      </c>
      <c r="E2373">
        <v>5</v>
      </c>
      <c r="F2373" t="str">
        <f t="shared" si="37"/>
        <v>Average Per Device1-in-2August Typical Event Day50% Cycling5</v>
      </c>
      <c r="G2373">
        <v>1.2606409999999999</v>
      </c>
      <c r="H2373">
        <v>1.2606409999999999</v>
      </c>
      <c r="I2373">
        <v>66.613200000000006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3452</v>
      </c>
      <c r="P2373" t="s">
        <v>59</v>
      </c>
      <c r="Q2373" t="s">
        <v>60</v>
      </c>
    </row>
    <row r="2374" spans="1:17" x14ac:dyDescent="0.25">
      <c r="A2374" t="s">
        <v>43</v>
      </c>
      <c r="B2374" t="s">
        <v>36</v>
      </c>
      <c r="C2374" t="s">
        <v>37</v>
      </c>
      <c r="D2374" t="s">
        <v>31</v>
      </c>
      <c r="E2374">
        <v>5</v>
      </c>
      <c r="F2374" t="str">
        <f t="shared" si="37"/>
        <v>Aggregate1-in-2August Typical Event Day50% Cycling5</v>
      </c>
      <c r="G2374">
        <v>9.6703799999999998</v>
      </c>
      <c r="H2374">
        <v>9.6703799999999998</v>
      </c>
      <c r="I2374">
        <v>66.613200000000006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3452</v>
      </c>
      <c r="P2374" t="s">
        <v>59</v>
      </c>
      <c r="Q2374" t="s">
        <v>60</v>
      </c>
    </row>
    <row r="2375" spans="1:17" x14ac:dyDescent="0.25">
      <c r="A2375" t="s">
        <v>30</v>
      </c>
      <c r="B2375" t="s">
        <v>36</v>
      </c>
      <c r="C2375" t="s">
        <v>37</v>
      </c>
      <c r="D2375" t="s">
        <v>26</v>
      </c>
      <c r="E2375">
        <v>5</v>
      </c>
      <c r="F2375" t="str">
        <f t="shared" si="37"/>
        <v>Average Per Ton1-in-2August Typical Event DayAll5</v>
      </c>
      <c r="G2375">
        <v>0.31602999999999998</v>
      </c>
      <c r="H2375">
        <v>0.31602999999999998</v>
      </c>
      <c r="I2375">
        <v>66.514700000000005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4789</v>
      </c>
      <c r="P2375" t="s">
        <v>59</v>
      </c>
      <c r="Q2375" t="s">
        <v>60</v>
      </c>
    </row>
    <row r="2376" spans="1:17" x14ac:dyDescent="0.25">
      <c r="A2376" t="s">
        <v>28</v>
      </c>
      <c r="B2376" t="s">
        <v>36</v>
      </c>
      <c r="C2376" t="s">
        <v>37</v>
      </c>
      <c r="D2376" t="s">
        <v>26</v>
      </c>
      <c r="E2376">
        <v>5</v>
      </c>
      <c r="F2376" t="str">
        <f t="shared" si="37"/>
        <v>Average Per Premise1-in-2August Typical Event DayAll5</v>
      </c>
      <c r="G2376">
        <v>2.8994179999999998</v>
      </c>
      <c r="H2376">
        <v>2.8994179999999998</v>
      </c>
      <c r="I2376">
        <v>66.514700000000005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4789</v>
      </c>
      <c r="P2376" t="s">
        <v>59</v>
      </c>
      <c r="Q2376" t="s">
        <v>60</v>
      </c>
    </row>
    <row r="2377" spans="1:17" x14ac:dyDescent="0.25">
      <c r="A2377" t="s">
        <v>29</v>
      </c>
      <c r="B2377" t="s">
        <v>36</v>
      </c>
      <c r="C2377" t="s">
        <v>37</v>
      </c>
      <c r="D2377" t="s">
        <v>26</v>
      </c>
      <c r="E2377">
        <v>5</v>
      </c>
      <c r="F2377" t="str">
        <f t="shared" si="37"/>
        <v>Average Per Device1-in-2August Typical Event DayAll5</v>
      </c>
      <c r="G2377">
        <v>1.2264010000000001</v>
      </c>
      <c r="H2377">
        <v>1.2264010000000001</v>
      </c>
      <c r="I2377">
        <v>66.514700000000005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4789</v>
      </c>
      <c r="P2377" t="s">
        <v>59</v>
      </c>
      <c r="Q2377" t="s">
        <v>60</v>
      </c>
    </row>
    <row r="2378" spans="1:17" x14ac:dyDescent="0.25">
      <c r="A2378" t="s">
        <v>43</v>
      </c>
      <c r="B2378" t="s">
        <v>36</v>
      </c>
      <c r="C2378" t="s">
        <v>37</v>
      </c>
      <c r="D2378" t="s">
        <v>26</v>
      </c>
      <c r="E2378">
        <v>5</v>
      </c>
      <c r="F2378" t="str">
        <f t="shared" si="37"/>
        <v>Aggregate1-in-2August Typical Event DayAll5</v>
      </c>
      <c r="G2378">
        <v>13.88531</v>
      </c>
      <c r="H2378">
        <v>13.88531</v>
      </c>
      <c r="I2378">
        <v>66.514700000000005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4789</v>
      </c>
      <c r="P2378" t="s">
        <v>59</v>
      </c>
      <c r="Q2378" t="s">
        <v>60</v>
      </c>
    </row>
    <row r="2379" spans="1:17" x14ac:dyDescent="0.25">
      <c r="A2379" t="s">
        <v>30</v>
      </c>
      <c r="B2379" t="s">
        <v>36</v>
      </c>
      <c r="C2379" t="s">
        <v>50</v>
      </c>
      <c r="D2379" t="s">
        <v>48</v>
      </c>
      <c r="E2379">
        <v>5</v>
      </c>
      <c r="F2379" t="str">
        <f t="shared" si="37"/>
        <v>Average Per Ton1-in-2July Monthly System Peak Day30% Cycling5</v>
      </c>
      <c r="G2379">
        <v>0.27432089999999998</v>
      </c>
      <c r="H2379">
        <v>0.27432089999999998</v>
      </c>
      <c r="I2379">
        <v>66.213899999999995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1337</v>
      </c>
      <c r="P2379" t="s">
        <v>59</v>
      </c>
      <c r="Q2379" t="s">
        <v>60</v>
      </c>
    </row>
    <row r="2380" spans="1:17" x14ac:dyDescent="0.25">
      <c r="A2380" t="s">
        <v>28</v>
      </c>
      <c r="B2380" t="s">
        <v>36</v>
      </c>
      <c r="C2380" t="s">
        <v>50</v>
      </c>
      <c r="D2380" t="s">
        <v>48</v>
      </c>
      <c r="E2380">
        <v>5</v>
      </c>
      <c r="F2380" t="str">
        <f t="shared" si="37"/>
        <v>Average Per Premise1-in-2July Monthly System Peak Day30% Cycling5</v>
      </c>
      <c r="G2380">
        <v>2.910428</v>
      </c>
      <c r="H2380">
        <v>2.910428</v>
      </c>
      <c r="I2380">
        <v>66.213899999999995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1337</v>
      </c>
      <c r="P2380" t="s">
        <v>59</v>
      </c>
      <c r="Q2380" t="s">
        <v>60</v>
      </c>
    </row>
    <row r="2381" spans="1:17" x14ac:dyDescent="0.25">
      <c r="A2381" t="s">
        <v>29</v>
      </c>
      <c r="B2381" t="s">
        <v>36</v>
      </c>
      <c r="C2381" t="s">
        <v>50</v>
      </c>
      <c r="D2381" t="s">
        <v>48</v>
      </c>
      <c r="E2381">
        <v>5</v>
      </c>
      <c r="F2381" t="str">
        <f t="shared" si="37"/>
        <v>Average Per Device1-in-2July Monthly System Peak Day30% Cycling5</v>
      </c>
      <c r="G2381">
        <v>1.0658019999999999</v>
      </c>
      <c r="H2381">
        <v>1.0658019999999999</v>
      </c>
      <c r="I2381">
        <v>66.213899999999995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1337</v>
      </c>
      <c r="P2381" t="s">
        <v>59</v>
      </c>
      <c r="Q2381" t="s">
        <v>60</v>
      </c>
    </row>
    <row r="2382" spans="1:17" x14ac:dyDescent="0.25">
      <c r="A2382" t="s">
        <v>43</v>
      </c>
      <c r="B2382" t="s">
        <v>36</v>
      </c>
      <c r="C2382" t="s">
        <v>50</v>
      </c>
      <c r="D2382" t="s">
        <v>48</v>
      </c>
      <c r="E2382">
        <v>5</v>
      </c>
      <c r="F2382" t="str">
        <f t="shared" si="37"/>
        <v>Aggregate1-in-2July Monthly System Peak Day30% Cycling5</v>
      </c>
      <c r="G2382">
        <v>3.8912420000000001</v>
      </c>
      <c r="H2382">
        <v>3.8912420000000001</v>
      </c>
      <c r="I2382">
        <v>66.213899999999995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1337</v>
      </c>
      <c r="P2382" t="s">
        <v>59</v>
      </c>
      <c r="Q2382" t="s">
        <v>60</v>
      </c>
    </row>
    <row r="2383" spans="1:17" x14ac:dyDescent="0.25">
      <c r="A2383" t="s">
        <v>30</v>
      </c>
      <c r="B2383" t="s">
        <v>36</v>
      </c>
      <c r="C2383" t="s">
        <v>50</v>
      </c>
      <c r="D2383" t="s">
        <v>31</v>
      </c>
      <c r="E2383">
        <v>5</v>
      </c>
      <c r="F2383" t="str">
        <f t="shared" si="37"/>
        <v>Average Per Ton1-in-2July Monthly System Peak Day50% Cycling5</v>
      </c>
      <c r="G2383">
        <v>0.31732759999999999</v>
      </c>
      <c r="H2383">
        <v>0.31732749999999998</v>
      </c>
      <c r="I2383">
        <v>66.530799999999999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3452</v>
      </c>
      <c r="P2383" t="s">
        <v>59</v>
      </c>
      <c r="Q2383" t="s">
        <v>60</v>
      </c>
    </row>
    <row r="2384" spans="1:17" x14ac:dyDescent="0.25">
      <c r="A2384" t="s">
        <v>28</v>
      </c>
      <c r="B2384" t="s">
        <v>36</v>
      </c>
      <c r="C2384" t="s">
        <v>50</v>
      </c>
      <c r="D2384" t="s">
        <v>31</v>
      </c>
      <c r="E2384">
        <v>5</v>
      </c>
      <c r="F2384" t="str">
        <f t="shared" si="37"/>
        <v>Average Per Premise1-in-2July Monthly System Peak Day50% Cycling5</v>
      </c>
      <c r="G2384">
        <v>2.7349459999999999</v>
      </c>
      <c r="H2384">
        <v>2.7349459999999999</v>
      </c>
      <c r="I2384">
        <v>66.530799999999999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3452</v>
      </c>
      <c r="P2384" t="s">
        <v>59</v>
      </c>
      <c r="Q2384" t="s">
        <v>60</v>
      </c>
    </row>
    <row r="2385" spans="1:17" x14ac:dyDescent="0.25">
      <c r="A2385" t="s">
        <v>29</v>
      </c>
      <c r="B2385" t="s">
        <v>36</v>
      </c>
      <c r="C2385" t="s">
        <v>50</v>
      </c>
      <c r="D2385" t="s">
        <v>31</v>
      </c>
      <c r="E2385">
        <v>5</v>
      </c>
      <c r="F2385" t="str">
        <f t="shared" si="37"/>
        <v>Average Per Device1-in-2July Monthly System Peak Day50% Cycling5</v>
      </c>
      <c r="G2385">
        <v>1.2307440000000001</v>
      </c>
      <c r="H2385">
        <v>1.2307440000000001</v>
      </c>
      <c r="I2385">
        <v>66.530799999999999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3452</v>
      </c>
      <c r="P2385" t="s">
        <v>59</v>
      </c>
      <c r="Q2385" t="s">
        <v>60</v>
      </c>
    </row>
    <row r="2386" spans="1:17" x14ac:dyDescent="0.25">
      <c r="A2386" t="s">
        <v>43</v>
      </c>
      <c r="B2386" t="s">
        <v>36</v>
      </c>
      <c r="C2386" t="s">
        <v>50</v>
      </c>
      <c r="D2386" t="s">
        <v>31</v>
      </c>
      <c r="E2386">
        <v>5</v>
      </c>
      <c r="F2386" t="str">
        <f t="shared" si="37"/>
        <v>Aggregate1-in-2July Monthly System Peak Day50% Cycling5</v>
      </c>
      <c r="G2386">
        <v>9.4410349999999994</v>
      </c>
      <c r="H2386">
        <v>9.4410349999999994</v>
      </c>
      <c r="I2386">
        <v>66.530799999999999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3452</v>
      </c>
      <c r="P2386" t="s">
        <v>59</v>
      </c>
      <c r="Q2386" t="s">
        <v>60</v>
      </c>
    </row>
    <row r="2387" spans="1:17" x14ac:dyDescent="0.25">
      <c r="A2387" t="s">
        <v>30</v>
      </c>
      <c r="B2387" t="s">
        <v>36</v>
      </c>
      <c r="C2387" t="s">
        <v>50</v>
      </c>
      <c r="D2387" t="s">
        <v>26</v>
      </c>
      <c r="E2387">
        <v>5</v>
      </c>
      <c r="F2387" t="str">
        <f t="shared" si="37"/>
        <v>Average Per Ton1-in-2July Monthly System Peak DayAll5</v>
      </c>
      <c r="G2387">
        <v>0.30532009999999998</v>
      </c>
      <c r="H2387">
        <v>0.30532009999999998</v>
      </c>
      <c r="I2387">
        <v>66.442300000000003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4789</v>
      </c>
      <c r="P2387" t="s">
        <v>59</v>
      </c>
      <c r="Q2387" t="s">
        <v>60</v>
      </c>
    </row>
    <row r="2388" spans="1:17" x14ac:dyDescent="0.25">
      <c r="A2388" t="s">
        <v>28</v>
      </c>
      <c r="B2388" t="s">
        <v>36</v>
      </c>
      <c r="C2388" t="s">
        <v>50</v>
      </c>
      <c r="D2388" t="s">
        <v>26</v>
      </c>
      <c r="E2388">
        <v>5</v>
      </c>
      <c r="F2388" t="str">
        <f t="shared" si="37"/>
        <v>Average Per Premise1-in-2July Monthly System Peak DayAll5</v>
      </c>
      <c r="G2388">
        <v>2.801161</v>
      </c>
      <c r="H2388">
        <v>2.801161</v>
      </c>
      <c r="I2388">
        <v>66.442300000000003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4789</v>
      </c>
      <c r="P2388" t="s">
        <v>59</v>
      </c>
      <c r="Q2388" t="s">
        <v>60</v>
      </c>
    </row>
    <row r="2389" spans="1:17" x14ac:dyDescent="0.25">
      <c r="A2389" t="s">
        <v>29</v>
      </c>
      <c r="B2389" t="s">
        <v>36</v>
      </c>
      <c r="C2389" t="s">
        <v>50</v>
      </c>
      <c r="D2389" t="s">
        <v>26</v>
      </c>
      <c r="E2389">
        <v>5</v>
      </c>
      <c r="F2389" t="str">
        <f t="shared" si="37"/>
        <v>Average Per Device1-in-2July Monthly System Peak DayAll5</v>
      </c>
      <c r="G2389">
        <v>1.1848399999999999</v>
      </c>
      <c r="H2389">
        <v>1.1848399999999999</v>
      </c>
      <c r="I2389">
        <v>66.442300000000003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4789</v>
      </c>
      <c r="P2389" t="s">
        <v>59</v>
      </c>
      <c r="Q2389" t="s">
        <v>60</v>
      </c>
    </row>
    <row r="2390" spans="1:17" x14ac:dyDescent="0.25">
      <c r="A2390" t="s">
        <v>43</v>
      </c>
      <c r="B2390" t="s">
        <v>36</v>
      </c>
      <c r="C2390" t="s">
        <v>50</v>
      </c>
      <c r="D2390" t="s">
        <v>26</v>
      </c>
      <c r="E2390">
        <v>5</v>
      </c>
      <c r="F2390" t="str">
        <f t="shared" si="37"/>
        <v>Aggregate1-in-2July Monthly System Peak DayAll5</v>
      </c>
      <c r="G2390">
        <v>13.414759999999999</v>
      </c>
      <c r="H2390">
        <v>13.414759999999999</v>
      </c>
      <c r="I2390">
        <v>66.442300000000003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4789</v>
      </c>
      <c r="P2390" t="s">
        <v>59</v>
      </c>
      <c r="Q2390" t="s">
        <v>60</v>
      </c>
    </row>
    <row r="2391" spans="1:17" x14ac:dyDescent="0.25">
      <c r="A2391" t="s">
        <v>30</v>
      </c>
      <c r="B2391" t="s">
        <v>36</v>
      </c>
      <c r="C2391" t="s">
        <v>51</v>
      </c>
      <c r="D2391" t="s">
        <v>48</v>
      </c>
      <c r="E2391">
        <v>5</v>
      </c>
      <c r="F2391" t="str">
        <f t="shared" si="37"/>
        <v>Average Per Ton1-in-2June Monthly System Peak Day30% Cycling5</v>
      </c>
      <c r="G2391">
        <v>0.2455862</v>
      </c>
      <c r="H2391">
        <v>0.2455862</v>
      </c>
      <c r="I2391">
        <v>62.180599999999998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1337</v>
      </c>
      <c r="P2391" t="s">
        <v>59</v>
      </c>
      <c r="Q2391" t="s">
        <v>60</v>
      </c>
    </row>
    <row r="2392" spans="1:17" x14ac:dyDescent="0.25">
      <c r="A2392" t="s">
        <v>28</v>
      </c>
      <c r="B2392" t="s">
        <v>36</v>
      </c>
      <c r="C2392" t="s">
        <v>51</v>
      </c>
      <c r="D2392" t="s">
        <v>48</v>
      </c>
      <c r="E2392">
        <v>5</v>
      </c>
      <c r="F2392" t="str">
        <f t="shared" si="37"/>
        <v>Average Per Premise1-in-2June Monthly System Peak Day30% Cycling5</v>
      </c>
      <c r="G2392">
        <v>2.6055649999999999</v>
      </c>
      <c r="H2392">
        <v>2.6055649999999999</v>
      </c>
      <c r="I2392">
        <v>62.180599999999998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1337</v>
      </c>
      <c r="P2392" t="s">
        <v>59</v>
      </c>
      <c r="Q2392" t="s">
        <v>60</v>
      </c>
    </row>
    <row r="2393" spans="1:17" x14ac:dyDescent="0.25">
      <c r="A2393" t="s">
        <v>29</v>
      </c>
      <c r="B2393" t="s">
        <v>36</v>
      </c>
      <c r="C2393" t="s">
        <v>51</v>
      </c>
      <c r="D2393" t="s">
        <v>48</v>
      </c>
      <c r="E2393">
        <v>5</v>
      </c>
      <c r="F2393" t="str">
        <f t="shared" si="37"/>
        <v>Average Per Device1-in-2June Monthly System Peak Day30% Cycling5</v>
      </c>
      <c r="G2393">
        <v>0.95416049999999997</v>
      </c>
      <c r="H2393">
        <v>0.95416049999999997</v>
      </c>
      <c r="I2393">
        <v>62.180599999999998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1337</v>
      </c>
      <c r="P2393" t="s">
        <v>59</v>
      </c>
      <c r="Q2393" t="s">
        <v>60</v>
      </c>
    </row>
    <row r="2394" spans="1:17" x14ac:dyDescent="0.25">
      <c r="A2394" t="s">
        <v>43</v>
      </c>
      <c r="B2394" t="s">
        <v>36</v>
      </c>
      <c r="C2394" t="s">
        <v>51</v>
      </c>
      <c r="D2394" t="s">
        <v>48</v>
      </c>
      <c r="E2394">
        <v>5</v>
      </c>
      <c r="F2394" t="str">
        <f t="shared" si="37"/>
        <v>Aggregate1-in-2June Monthly System Peak Day30% Cycling5</v>
      </c>
      <c r="G2394">
        <v>3.4836399999999998</v>
      </c>
      <c r="H2394">
        <v>3.4836399999999998</v>
      </c>
      <c r="I2394">
        <v>62.180599999999998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1337</v>
      </c>
      <c r="P2394" t="s">
        <v>59</v>
      </c>
      <c r="Q2394" t="s">
        <v>60</v>
      </c>
    </row>
    <row r="2395" spans="1:17" x14ac:dyDescent="0.25">
      <c r="A2395" t="s">
        <v>30</v>
      </c>
      <c r="B2395" t="s">
        <v>36</v>
      </c>
      <c r="C2395" t="s">
        <v>51</v>
      </c>
      <c r="D2395" t="s">
        <v>31</v>
      </c>
      <c r="E2395">
        <v>5</v>
      </c>
      <c r="F2395" t="str">
        <f t="shared" si="37"/>
        <v>Average Per Ton1-in-2June Monthly System Peak Day50% Cycling5</v>
      </c>
      <c r="G2395">
        <v>0.30437449999999999</v>
      </c>
      <c r="H2395">
        <v>0.30437449999999999</v>
      </c>
      <c r="I2395">
        <v>62.6509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3452</v>
      </c>
      <c r="P2395" t="s">
        <v>59</v>
      </c>
      <c r="Q2395" t="s">
        <v>60</v>
      </c>
    </row>
    <row r="2396" spans="1:17" x14ac:dyDescent="0.25">
      <c r="A2396" t="s">
        <v>28</v>
      </c>
      <c r="B2396" t="s">
        <v>36</v>
      </c>
      <c r="C2396" t="s">
        <v>51</v>
      </c>
      <c r="D2396" t="s">
        <v>31</v>
      </c>
      <c r="E2396">
        <v>5</v>
      </c>
      <c r="F2396" t="str">
        <f t="shared" si="37"/>
        <v>Average Per Premise1-in-2June Monthly System Peak Day50% Cycling5</v>
      </c>
      <c r="G2396">
        <v>2.6233080000000002</v>
      </c>
      <c r="H2396">
        <v>2.6233080000000002</v>
      </c>
      <c r="I2396">
        <v>62.6509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3452</v>
      </c>
      <c r="P2396" t="s">
        <v>59</v>
      </c>
      <c r="Q2396" t="s">
        <v>60</v>
      </c>
    </row>
    <row r="2397" spans="1:17" x14ac:dyDescent="0.25">
      <c r="A2397" t="s">
        <v>29</v>
      </c>
      <c r="B2397" t="s">
        <v>36</v>
      </c>
      <c r="C2397" t="s">
        <v>51</v>
      </c>
      <c r="D2397" t="s">
        <v>31</v>
      </c>
      <c r="E2397">
        <v>5</v>
      </c>
      <c r="F2397" t="str">
        <f t="shared" si="37"/>
        <v>Average Per Device1-in-2June Monthly System Peak Day50% Cycling5</v>
      </c>
      <c r="G2397">
        <v>1.1805060000000001</v>
      </c>
      <c r="H2397">
        <v>1.1805060000000001</v>
      </c>
      <c r="I2397">
        <v>62.6509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3452</v>
      </c>
      <c r="P2397" t="s">
        <v>59</v>
      </c>
      <c r="Q2397" t="s">
        <v>60</v>
      </c>
    </row>
    <row r="2398" spans="1:17" x14ac:dyDescent="0.25">
      <c r="A2398" t="s">
        <v>43</v>
      </c>
      <c r="B2398" t="s">
        <v>36</v>
      </c>
      <c r="C2398" t="s">
        <v>51</v>
      </c>
      <c r="D2398" t="s">
        <v>31</v>
      </c>
      <c r="E2398">
        <v>5</v>
      </c>
      <c r="F2398" t="str">
        <f t="shared" si="37"/>
        <v>Aggregate1-in-2June Monthly System Peak Day50% Cycling5</v>
      </c>
      <c r="G2398">
        <v>9.0556579999999993</v>
      </c>
      <c r="H2398">
        <v>9.0556579999999993</v>
      </c>
      <c r="I2398">
        <v>62.6509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3452</v>
      </c>
      <c r="P2398" t="s">
        <v>59</v>
      </c>
      <c r="Q2398" t="s">
        <v>60</v>
      </c>
    </row>
    <row r="2399" spans="1:17" x14ac:dyDescent="0.25">
      <c r="A2399" t="s">
        <v>30</v>
      </c>
      <c r="B2399" t="s">
        <v>36</v>
      </c>
      <c r="C2399" t="s">
        <v>51</v>
      </c>
      <c r="D2399" t="s">
        <v>26</v>
      </c>
      <c r="E2399">
        <v>5</v>
      </c>
      <c r="F2399" t="str">
        <f t="shared" si="37"/>
        <v>Average Per Ton1-in-2June Monthly System Peak DayAll5</v>
      </c>
      <c r="G2399">
        <v>0.28796080000000002</v>
      </c>
      <c r="H2399">
        <v>0.28796080000000002</v>
      </c>
      <c r="I2399">
        <v>62.519599999999997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4789</v>
      </c>
      <c r="P2399" t="s">
        <v>59</v>
      </c>
      <c r="Q2399" t="s">
        <v>60</v>
      </c>
    </row>
    <row r="2400" spans="1:17" x14ac:dyDescent="0.25">
      <c r="A2400" t="s">
        <v>28</v>
      </c>
      <c r="B2400" t="s">
        <v>36</v>
      </c>
      <c r="C2400" t="s">
        <v>51</v>
      </c>
      <c r="D2400" t="s">
        <v>26</v>
      </c>
      <c r="E2400">
        <v>5</v>
      </c>
      <c r="F2400" t="str">
        <f t="shared" si="37"/>
        <v>Average Per Premise1-in-2June Monthly System Peak DayAll5</v>
      </c>
      <c r="G2400">
        <v>2.6418970000000002</v>
      </c>
      <c r="H2400">
        <v>2.6418970000000002</v>
      </c>
      <c r="I2400">
        <v>62.519599999999997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4789</v>
      </c>
      <c r="P2400" t="s">
        <v>59</v>
      </c>
      <c r="Q2400" t="s">
        <v>60</v>
      </c>
    </row>
    <row r="2401" spans="1:17" x14ac:dyDescent="0.25">
      <c r="A2401" t="s">
        <v>29</v>
      </c>
      <c r="B2401" t="s">
        <v>36</v>
      </c>
      <c r="C2401" t="s">
        <v>51</v>
      </c>
      <c r="D2401" t="s">
        <v>26</v>
      </c>
      <c r="E2401">
        <v>5</v>
      </c>
      <c r="F2401" t="str">
        <f t="shared" si="37"/>
        <v>Average Per Device1-in-2June Monthly System Peak DayAll5</v>
      </c>
      <c r="G2401">
        <v>1.1174740000000001</v>
      </c>
      <c r="H2401">
        <v>1.1174740000000001</v>
      </c>
      <c r="I2401">
        <v>62.519599999999997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4789</v>
      </c>
      <c r="P2401" t="s">
        <v>59</v>
      </c>
      <c r="Q2401" t="s">
        <v>60</v>
      </c>
    </row>
    <row r="2402" spans="1:17" x14ac:dyDescent="0.25">
      <c r="A2402" t="s">
        <v>43</v>
      </c>
      <c r="B2402" t="s">
        <v>36</v>
      </c>
      <c r="C2402" t="s">
        <v>51</v>
      </c>
      <c r="D2402" t="s">
        <v>26</v>
      </c>
      <c r="E2402">
        <v>5</v>
      </c>
      <c r="F2402" t="str">
        <f t="shared" si="37"/>
        <v>Aggregate1-in-2June Monthly System Peak DayAll5</v>
      </c>
      <c r="G2402">
        <v>12.652049999999999</v>
      </c>
      <c r="H2402">
        <v>12.652049999999999</v>
      </c>
      <c r="I2402">
        <v>62.519599999999997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4789</v>
      </c>
      <c r="P2402" t="s">
        <v>59</v>
      </c>
      <c r="Q2402" t="s">
        <v>60</v>
      </c>
    </row>
    <row r="2403" spans="1:17" x14ac:dyDescent="0.25">
      <c r="A2403" t="s">
        <v>30</v>
      </c>
      <c r="B2403" t="s">
        <v>36</v>
      </c>
      <c r="C2403" t="s">
        <v>52</v>
      </c>
      <c r="D2403" t="s">
        <v>48</v>
      </c>
      <c r="E2403">
        <v>5</v>
      </c>
      <c r="F2403" t="str">
        <f t="shared" si="37"/>
        <v>Average Per Ton1-in-2May Monthly System Peak Day30% Cycling5</v>
      </c>
      <c r="G2403">
        <v>0.20375309999999999</v>
      </c>
      <c r="H2403">
        <v>0.20375309999999999</v>
      </c>
      <c r="I2403">
        <v>60.317700000000002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1337</v>
      </c>
      <c r="P2403" t="s">
        <v>59</v>
      </c>
      <c r="Q2403" t="s">
        <v>60</v>
      </c>
    </row>
    <row r="2404" spans="1:17" x14ac:dyDescent="0.25">
      <c r="A2404" t="s">
        <v>28</v>
      </c>
      <c r="B2404" t="s">
        <v>36</v>
      </c>
      <c r="C2404" t="s">
        <v>52</v>
      </c>
      <c r="D2404" t="s">
        <v>48</v>
      </c>
      <c r="E2404">
        <v>5</v>
      </c>
      <c r="F2404" t="str">
        <f t="shared" si="37"/>
        <v>Average Per Premise1-in-2May Monthly System Peak Day30% Cycling5</v>
      </c>
      <c r="G2404">
        <v>2.1617329999999999</v>
      </c>
      <c r="H2404">
        <v>2.1617329999999999</v>
      </c>
      <c r="I2404">
        <v>60.317700000000002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1337</v>
      </c>
      <c r="P2404" t="s">
        <v>59</v>
      </c>
      <c r="Q2404" t="s">
        <v>60</v>
      </c>
    </row>
    <row r="2405" spans="1:17" x14ac:dyDescent="0.25">
      <c r="A2405" t="s">
        <v>29</v>
      </c>
      <c r="B2405" t="s">
        <v>36</v>
      </c>
      <c r="C2405" t="s">
        <v>52</v>
      </c>
      <c r="D2405" t="s">
        <v>48</v>
      </c>
      <c r="E2405">
        <v>5</v>
      </c>
      <c r="F2405" t="str">
        <f t="shared" si="37"/>
        <v>Average Per Device1-in-2May Monthly System Peak Day30% Cycling5</v>
      </c>
      <c r="G2405">
        <v>0.79162900000000003</v>
      </c>
      <c r="H2405">
        <v>0.79162889999999997</v>
      </c>
      <c r="I2405">
        <v>60.317700000000002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1337</v>
      </c>
      <c r="P2405" t="s">
        <v>59</v>
      </c>
      <c r="Q2405" t="s">
        <v>60</v>
      </c>
    </row>
    <row r="2406" spans="1:17" x14ac:dyDescent="0.25">
      <c r="A2406" t="s">
        <v>43</v>
      </c>
      <c r="B2406" t="s">
        <v>36</v>
      </c>
      <c r="C2406" t="s">
        <v>52</v>
      </c>
      <c r="D2406" t="s">
        <v>48</v>
      </c>
      <c r="E2406">
        <v>5</v>
      </c>
      <c r="F2406" t="str">
        <f t="shared" si="37"/>
        <v>Aggregate1-in-2May Monthly System Peak Day30% Cycling5</v>
      </c>
      <c r="G2406">
        <v>2.8902369999999999</v>
      </c>
      <c r="H2406">
        <v>2.8902369999999999</v>
      </c>
      <c r="I2406">
        <v>60.317700000000002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1337</v>
      </c>
      <c r="P2406" t="s">
        <v>59</v>
      </c>
      <c r="Q2406" t="s">
        <v>60</v>
      </c>
    </row>
    <row r="2407" spans="1:17" x14ac:dyDescent="0.25">
      <c r="A2407" t="s">
        <v>30</v>
      </c>
      <c r="B2407" t="s">
        <v>36</v>
      </c>
      <c r="C2407" t="s">
        <v>52</v>
      </c>
      <c r="D2407" t="s">
        <v>31</v>
      </c>
      <c r="E2407">
        <v>5</v>
      </c>
      <c r="F2407" t="str">
        <f t="shared" si="37"/>
        <v>Average Per Ton1-in-2May Monthly System Peak Day50% Cycling5</v>
      </c>
      <c r="G2407">
        <v>0.28529529999999997</v>
      </c>
      <c r="H2407">
        <v>0.28529529999999997</v>
      </c>
      <c r="I2407">
        <v>60.504300000000001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3452</v>
      </c>
      <c r="P2407" t="s">
        <v>59</v>
      </c>
      <c r="Q2407" t="s">
        <v>60</v>
      </c>
    </row>
    <row r="2408" spans="1:17" x14ac:dyDescent="0.25">
      <c r="A2408" t="s">
        <v>28</v>
      </c>
      <c r="B2408" t="s">
        <v>36</v>
      </c>
      <c r="C2408" t="s">
        <v>52</v>
      </c>
      <c r="D2408" t="s">
        <v>31</v>
      </c>
      <c r="E2408">
        <v>5</v>
      </c>
      <c r="F2408" t="str">
        <f t="shared" si="37"/>
        <v>Average Per Premise1-in-2May Monthly System Peak Day50% Cycling5</v>
      </c>
      <c r="G2408">
        <v>2.4588709999999998</v>
      </c>
      <c r="H2408">
        <v>2.4588709999999998</v>
      </c>
      <c r="I2408">
        <v>60.504300000000001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3452</v>
      </c>
      <c r="P2408" t="s">
        <v>59</v>
      </c>
      <c r="Q2408" t="s">
        <v>60</v>
      </c>
    </row>
    <row r="2409" spans="1:17" x14ac:dyDescent="0.25">
      <c r="A2409" t="s">
        <v>29</v>
      </c>
      <c r="B2409" t="s">
        <v>36</v>
      </c>
      <c r="C2409" t="s">
        <v>52</v>
      </c>
      <c r="D2409" t="s">
        <v>31</v>
      </c>
      <c r="E2409">
        <v>5</v>
      </c>
      <c r="F2409" t="str">
        <f t="shared" si="37"/>
        <v>Average Per Device1-in-2May Monthly System Peak Day50% Cycling5</v>
      </c>
      <c r="G2409">
        <v>1.106508</v>
      </c>
      <c r="H2409">
        <v>1.106508</v>
      </c>
      <c r="I2409">
        <v>60.504300000000001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3452</v>
      </c>
      <c r="P2409" t="s">
        <v>59</v>
      </c>
      <c r="Q2409" t="s">
        <v>60</v>
      </c>
    </row>
    <row r="2410" spans="1:17" x14ac:dyDescent="0.25">
      <c r="A2410" t="s">
        <v>43</v>
      </c>
      <c r="B2410" t="s">
        <v>36</v>
      </c>
      <c r="C2410" t="s">
        <v>52</v>
      </c>
      <c r="D2410" t="s">
        <v>31</v>
      </c>
      <c r="E2410">
        <v>5</v>
      </c>
      <c r="F2410" t="str">
        <f t="shared" si="37"/>
        <v>Aggregate1-in-2May Monthly System Peak Day50% Cycling5</v>
      </c>
      <c r="G2410">
        <v>8.4880220000000008</v>
      </c>
      <c r="H2410">
        <v>8.4880220000000008</v>
      </c>
      <c r="I2410">
        <v>60.504300000000001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3452</v>
      </c>
      <c r="P2410" t="s">
        <v>59</v>
      </c>
      <c r="Q2410" t="s">
        <v>60</v>
      </c>
    </row>
    <row r="2411" spans="1:17" x14ac:dyDescent="0.25">
      <c r="A2411" t="s">
        <v>30</v>
      </c>
      <c r="B2411" t="s">
        <v>36</v>
      </c>
      <c r="C2411" t="s">
        <v>52</v>
      </c>
      <c r="D2411" t="s">
        <v>26</v>
      </c>
      <c r="E2411">
        <v>5</v>
      </c>
      <c r="F2411" t="str">
        <f t="shared" si="37"/>
        <v>Average Per Ton1-in-2May Monthly System Peak DayAll5</v>
      </c>
      <c r="G2411">
        <v>0.2625287</v>
      </c>
      <c r="H2411">
        <v>0.2625287</v>
      </c>
      <c r="I2411">
        <v>60.452199999999998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4789</v>
      </c>
      <c r="P2411" t="s">
        <v>59</v>
      </c>
      <c r="Q2411" t="s">
        <v>60</v>
      </c>
    </row>
    <row r="2412" spans="1:17" x14ac:dyDescent="0.25">
      <c r="A2412" t="s">
        <v>28</v>
      </c>
      <c r="B2412" t="s">
        <v>36</v>
      </c>
      <c r="C2412" t="s">
        <v>52</v>
      </c>
      <c r="D2412" t="s">
        <v>26</v>
      </c>
      <c r="E2412">
        <v>5</v>
      </c>
      <c r="F2412" t="str">
        <f t="shared" si="37"/>
        <v>Average Per Premise1-in-2May Monthly System Peak DayAll5</v>
      </c>
      <c r="G2412">
        <v>2.4085709999999998</v>
      </c>
      <c r="H2412">
        <v>2.4085709999999998</v>
      </c>
      <c r="I2412">
        <v>60.452199999999998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4789</v>
      </c>
      <c r="P2412" t="s">
        <v>59</v>
      </c>
      <c r="Q2412" t="s">
        <v>60</v>
      </c>
    </row>
    <row r="2413" spans="1:17" x14ac:dyDescent="0.25">
      <c r="A2413" t="s">
        <v>29</v>
      </c>
      <c r="B2413" t="s">
        <v>36</v>
      </c>
      <c r="C2413" t="s">
        <v>52</v>
      </c>
      <c r="D2413" t="s">
        <v>26</v>
      </c>
      <c r="E2413">
        <v>5</v>
      </c>
      <c r="F2413" t="str">
        <f t="shared" si="37"/>
        <v>Average Per Device1-in-2May Monthly System Peak DayAll5</v>
      </c>
      <c r="G2413">
        <v>1.0187820000000001</v>
      </c>
      <c r="H2413">
        <v>1.0187820000000001</v>
      </c>
      <c r="I2413">
        <v>60.452199999999998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4789</v>
      </c>
      <c r="P2413" t="s">
        <v>59</v>
      </c>
      <c r="Q2413" t="s">
        <v>60</v>
      </c>
    </row>
    <row r="2414" spans="1:17" x14ac:dyDescent="0.25">
      <c r="A2414" t="s">
        <v>43</v>
      </c>
      <c r="B2414" t="s">
        <v>36</v>
      </c>
      <c r="C2414" t="s">
        <v>52</v>
      </c>
      <c r="D2414" t="s">
        <v>26</v>
      </c>
      <c r="E2414">
        <v>5</v>
      </c>
      <c r="F2414" t="str">
        <f t="shared" si="37"/>
        <v>Aggregate1-in-2May Monthly System Peak DayAll5</v>
      </c>
      <c r="G2414">
        <v>11.534649999999999</v>
      </c>
      <c r="H2414">
        <v>11.534649999999999</v>
      </c>
      <c r="I2414">
        <v>60.452199999999998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4789</v>
      </c>
      <c r="P2414" t="s">
        <v>59</v>
      </c>
      <c r="Q2414" t="s">
        <v>60</v>
      </c>
    </row>
    <row r="2415" spans="1:17" x14ac:dyDescent="0.25">
      <c r="A2415" t="s">
        <v>30</v>
      </c>
      <c r="B2415" t="s">
        <v>36</v>
      </c>
      <c r="C2415" t="s">
        <v>53</v>
      </c>
      <c r="D2415" t="s">
        <v>48</v>
      </c>
      <c r="E2415">
        <v>5</v>
      </c>
      <c r="F2415" t="str">
        <f t="shared" si="37"/>
        <v>Average Per Ton1-in-2October Monthly System Peak Day30% Cycling5</v>
      </c>
      <c r="G2415">
        <v>0.2383391</v>
      </c>
      <c r="H2415">
        <v>0.2383391</v>
      </c>
      <c r="I2415">
        <v>60.720199999999998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1337</v>
      </c>
      <c r="P2415" t="s">
        <v>59</v>
      </c>
      <c r="Q2415" t="s">
        <v>60</v>
      </c>
    </row>
    <row r="2416" spans="1:17" x14ac:dyDescent="0.25">
      <c r="A2416" t="s">
        <v>28</v>
      </c>
      <c r="B2416" t="s">
        <v>36</v>
      </c>
      <c r="C2416" t="s">
        <v>53</v>
      </c>
      <c r="D2416" t="s">
        <v>48</v>
      </c>
      <c r="E2416">
        <v>5</v>
      </c>
      <c r="F2416" t="str">
        <f t="shared" si="37"/>
        <v>Average Per Premise1-in-2October Monthly System Peak Day30% Cycling5</v>
      </c>
      <c r="G2416">
        <v>2.5286770000000001</v>
      </c>
      <c r="H2416">
        <v>2.5286770000000001</v>
      </c>
      <c r="I2416">
        <v>60.720199999999998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1337</v>
      </c>
      <c r="P2416" t="s">
        <v>59</v>
      </c>
      <c r="Q2416" t="s">
        <v>60</v>
      </c>
    </row>
    <row r="2417" spans="1:17" x14ac:dyDescent="0.25">
      <c r="A2417" t="s">
        <v>29</v>
      </c>
      <c r="B2417" t="s">
        <v>36</v>
      </c>
      <c r="C2417" t="s">
        <v>53</v>
      </c>
      <c r="D2417" t="s">
        <v>48</v>
      </c>
      <c r="E2417">
        <v>5</v>
      </c>
      <c r="F2417" t="str">
        <f t="shared" si="37"/>
        <v>Average Per Device1-in-2October Monthly System Peak Day30% Cycling5</v>
      </c>
      <c r="G2417">
        <v>0.92600400000000005</v>
      </c>
      <c r="H2417">
        <v>0.92600400000000005</v>
      </c>
      <c r="I2417">
        <v>60.720199999999998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1337</v>
      </c>
      <c r="P2417" t="s">
        <v>59</v>
      </c>
      <c r="Q2417" t="s">
        <v>60</v>
      </c>
    </row>
    <row r="2418" spans="1:17" x14ac:dyDescent="0.25">
      <c r="A2418" t="s">
        <v>43</v>
      </c>
      <c r="B2418" t="s">
        <v>36</v>
      </c>
      <c r="C2418" t="s">
        <v>53</v>
      </c>
      <c r="D2418" t="s">
        <v>48</v>
      </c>
      <c r="E2418">
        <v>5</v>
      </c>
      <c r="F2418" t="str">
        <f t="shared" si="37"/>
        <v>Aggregate1-in-2October Monthly System Peak Day30% Cycling5</v>
      </c>
      <c r="G2418">
        <v>3.3808410000000002</v>
      </c>
      <c r="H2418">
        <v>3.3808410000000002</v>
      </c>
      <c r="I2418">
        <v>60.720199999999998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1337</v>
      </c>
      <c r="P2418" t="s">
        <v>59</v>
      </c>
      <c r="Q2418" t="s">
        <v>60</v>
      </c>
    </row>
    <row r="2419" spans="1:17" x14ac:dyDescent="0.25">
      <c r="A2419" t="s">
        <v>30</v>
      </c>
      <c r="B2419" t="s">
        <v>36</v>
      </c>
      <c r="C2419" t="s">
        <v>53</v>
      </c>
      <c r="D2419" t="s">
        <v>31</v>
      </c>
      <c r="E2419">
        <v>5</v>
      </c>
      <c r="F2419" t="str">
        <f t="shared" si="37"/>
        <v>Average Per Ton1-in-2October Monthly System Peak Day50% Cycling5</v>
      </c>
      <c r="G2419">
        <v>0.30193999999999999</v>
      </c>
      <c r="H2419">
        <v>0.30193999999999999</v>
      </c>
      <c r="I2419">
        <v>61.285600000000002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3452</v>
      </c>
      <c r="P2419" t="s">
        <v>59</v>
      </c>
      <c r="Q2419" t="s">
        <v>60</v>
      </c>
    </row>
    <row r="2420" spans="1:17" x14ac:dyDescent="0.25">
      <c r="A2420" t="s">
        <v>28</v>
      </c>
      <c r="B2420" t="s">
        <v>36</v>
      </c>
      <c r="C2420" t="s">
        <v>53</v>
      </c>
      <c r="D2420" t="s">
        <v>31</v>
      </c>
      <c r="E2420">
        <v>5</v>
      </c>
      <c r="F2420" t="str">
        <f t="shared" si="37"/>
        <v>Average Per Premise1-in-2October Monthly System Peak Day50% Cycling5</v>
      </c>
      <c r="G2420">
        <v>2.6023260000000001</v>
      </c>
      <c r="H2420">
        <v>2.6023260000000001</v>
      </c>
      <c r="I2420">
        <v>61.285600000000002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3452</v>
      </c>
      <c r="P2420" t="s">
        <v>59</v>
      </c>
      <c r="Q2420" t="s">
        <v>60</v>
      </c>
    </row>
    <row r="2421" spans="1:17" x14ac:dyDescent="0.25">
      <c r="A2421" t="s">
        <v>29</v>
      </c>
      <c r="B2421" t="s">
        <v>36</v>
      </c>
      <c r="C2421" t="s">
        <v>53</v>
      </c>
      <c r="D2421" t="s">
        <v>31</v>
      </c>
      <c r="E2421">
        <v>5</v>
      </c>
      <c r="F2421" t="str">
        <f t="shared" si="37"/>
        <v>Average Per Device1-in-2October Monthly System Peak Day50% Cycling5</v>
      </c>
      <c r="G2421">
        <v>1.171063</v>
      </c>
      <c r="H2421">
        <v>1.171063</v>
      </c>
      <c r="I2421">
        <v>61.285600000000002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3452</v>
      </c>
      <c r="P2421" t="s">
        <v>59</v>
      </c>
      <c r="Q2421" t="s">
        <v>60</v>
      </c>
    </row>
    <row r="2422" spans="1:17" x14ac:dyDescent="0.25">
      <c r="A2422" t="s">
        <v>43</v>
      </c>
      <c r="B2422" t="s">
        <v>36</v>
      </c>
      <c r="C2422" t="s">
        <v>53</v>
      </c>
      <c r="D2422" t="s">
        <v>31</v>
      </c>
      <c r="E2422">
        <v>5</v>
      </c>
      <c r="F2422" t="str">
        <f t="shared" si="37"/>
        <v>Aggregate1-in-2October Monthly System Peak Day50% Cycling5</v>
      </c>
      <c r="G2422">
        <v>8.9832280000000004</v>
      </c>
      <c r="H2422">
        <v>8.9832280000000004</v>
      </c>
      <c r="I2422">
        <v>61.285600000000002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3452</v>
      </c>
      <c r="P2422" t="s">
        <v>59</v>
      </c>
      <c r="Q2422" t="s">
        <v>60</v>
      </c>
    </row>
    <row r="2423" spans="1:17" x14ac:dyDescent="0.25">
      <c r="A2423" t="s">
        <v>30</v>
      </c>
      <c r="B2423" t="s">
        <v>36</v>
      </c>
      <c r="C2423" t="s">
        <v>53</v>
      </c>
      <c r="D2423" t="s">
        <v>26</v>
      </c>
      <c r="E2423">
        <v>5</v>
      </c>
      <c r="F2423" t="str">
        <f t="shared" si="37"/>
        <v>Average Per Ton1-in-2October Monthly System Peak DayAll5</v>
      </c>
      <c r="G2423">
        <v>0.28418260000000001</v>
      </c>
      <c r="H2423">
        <v>0.28418260000000001</v>
      </c>
      <c r="I2423">
        <v>61.127800000000001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4789</v>
      </c>
      <c r="P2423" t="s">
        <v>59</v>
      </c>
      <c r="Q2423" t="s">
        <v>60</v>
      </c>
    </row>
    <row r="2424" spans="1:17" x14ac:dyDescent="0.25">
      <c r="A2424" t="s">
        <v>28</v>
      </c>
      <c r="B2424" t="s">
        <v>36</v>
      </c>
      <c r="C2424" t="s">
        <v>53</v>
      </c>
      <c r="D2424" t="s">
        <v>26</v>
      </c>
      <c r="E2424">
        <v>5</v>
      </c>
      <c r="F2424" t="str">
        <f t="shared" si="37"/>
        <v>Average Per Premise1-in-2October Monthly System Peak DayAll5</v>
      </c>
      <c r="G2424">
        <v>2.6072350000000002</v>
      </c>
      <c r="H2424">
        <v>2.6072350000000002</v>
      </c>
      <c r="I2424">
        <v>61.127800000000001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4789</v>
      </c>
      <c r="P2424" t="s">
        <v>59</v>
      </c>
      <c r="Q2424" t="s">
        <v>60</v>
      </c>
    </row>
    <row r="2425" spans="1:17" x14ac:dyDescent="0.25">
      <c r="A2425" t="s">
        <v>29</v>
      </c>
      <c r="B2425" t="s">
        <v>36</v>
      </c>
      <c r="C2425" t="s">
        <v>53</v>
      </c>
      <c r="D2425" t="s">
        <v>26</v>
      </c>
      <c r="E2425">
        <v>5</v>
      </c>
      <c r="F2425" t="str">
        <f t="shared" si="37"/>
        <v>Average Per Device1-in-2October Monthly System Peak DayAll5</v>
      </c>
      <c r="G2425">
        <v>1.102813</v>
      </c>
      <c r="H2425">
        <v>1.102813</v>
      </c>
      <c r="I2425">
        <v>61.127800000000001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4789</v>
      </c>
      <c r="P2425" t="s">
        <v>59</v>
      </c>
      <c r="Q2425" t="s">
        <v>60</v>
      </c>
    </row>
    <row r="2426" spans="1:17" x14ac:dyDescent="0.25">
      <c r="A2426" t="s">
        <v>43</v>
      </c>
      <c r="B2426" t="s">
        <v>36</v>
      </c>
      <c r="C2426" t="s">
        <v>53</v>
      </c>
      <c r="D2426" t="s">
        <v>26</v>
      </c>
      <c r="E2426">
        <v>5</v>
      </c>
      <c r="F2426" t="str">
        <f t="shared" si="37"/>
        <v>Aggregate1-in-2October Monthly System Peak DayAll5</v>
      </c>
      <c r="G2426">
        <v>12.486050000000001</v>
      </c>
      <c r="H2426">
        <v>12.486050000000001</v>
      </c>
      <c r="I2426">
        <v>61.127800000000001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4789</v>
      </c>
      <c r="P2426" t="s">
        <v>59</v>
      </c>
      <c r="Q2426" t="s">
        <v>60</v>
      </c>
    </row>
    <row r="2427" spans="1:17" x14ac:dyDescent="0.25">
      <c r="A2427" t="s">
        <v>30</v>
      </c>
      <c r="B2427" t="s">
        <v>36</v>
      </c>
      <c r="C2427" t="s">
        <v>54</v>
      </c>
      <c r="D2427" t="s">
        <v>48</v>
      </c>
      <c r="E2427">
        <v>5</v>
      </c>
      <c r="F2427" t="str">
        <f t="shared" si="37"/>
        <v>Average Per Ton1-in-2September Monthly System Peak Day30% Cycling5</v>
      </c>
      <c r="G2427">
        <v>0.32855050000000002</v>
      </c>
      <c r="H2427">
        <v>0.32855050000000002</v>
      </c>
      <c r="I2427">
        <v>68.393000000000001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1337</v>
      </c>
      <c r="P2427" t="s">
        <v>59</v>
      </c>
      <c r="Q2427" t="s">
        <v>60</v>
      </c>
    </row>
    <row r="2428" spans="1:17" x14ac:dyDescent="0.25">
      <c r="A2428" t="s">
        <v>28</v>
      </c>
      <c r="B2428" t="s">
        <v>36</v>
      </c>
      <c r="C2428" t="s">
        <v>54</v>
      </c>
      <c r="D2428" t="s">
        <v>48</v>
      </c>
      <c r="E2428">
        <v>5</v>
      </c>
      <c r="F2428" t="str">
        <f t="shared" si="37"/>
        <v>Average Per Premise1-in-2September Monthly System Peak Day30% Cycling5</v>
      </c>
      <c r="G2428">
        <v>3.4857809999999998</v>
      </c>
      <c r="H2428">
        <v>3.4857809999999998</v>
      </c>
      <c r="I2428">
        <v>68.393000000000001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1337</v>
      </c>
      <c r="P2428" t="s">
        <v>59</v>
      </c>
      <c r="Q2428" t="s">
        <v>60</v>
      </c>
    </row>
    <row r="2429" spans="1:17" x14ac:dyDescent="0.25">
      <c r="A2429" t="s">
        <v>29</v>
      </c>
      <c r="B2429" t="s">
        <v>36</v>
      </c>
      <c r="C2429" t="s">
        <v>54</v>
      </c>
      <c r="D2429" t="s">
        <v>48</v>
      </c>
      <c r="E2429">
        <v>5</v>
      </c>
      <c r="F2429" t="str">
        <f t="shared" si="37"/>
        <v>Average Per Device1-in-2September Monthly System Peak Day30% Cycling5</v>
      </c>
      <c r="G2429">
        <v>1.276497</v>
      </c>
      <c r="H2429">
        <v>1.276497</v>
      </c>
      <c r="I2429">
        <v>68.393000000000001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1337</v>
      </c>
      <c r="P2429" t="s">
        <v>59</v>
      </c>
      <c r="Q2429" t="s">
        <v>60</v>
      </c>
    </row>
    <row r="2430" spans="1:17" x14ac:dyDescent="0.25">
      <c r="A2430" t="s">
        <v>43</v>
      </c>
      <c r="B2430" t="s">
        <v>36</v>
      </c>
      <c r="C2430" t="s">
        <v>54</v>
      </c>
      <c r="D2430" t="s">
        <v>48</v>
      </c>
      <c r="E2430">
        <v>5</v>
      </c>
      <c r="F2430" t="str">
        <f t="shared" si="37"/>
        <v>Aggregate1-in-2September Monthly System Peak Day30% Cycling5</v>
      </c>
      <c r="G2430">
        <v>4.6604900000000002</v>
      </c>
      <c r="H2430">
        <v>4.6604900000000002</v>
      </c>
      <c r="I2430">
        <v>68.393000000000001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1337</v>
      </c>
      <c r="P2430" t="s">
        <v>59</v>
      </c>
      <c r="Q2430" t="s">
        <v>60</v>
      </c>
    </row>
    <row r="2431" spans="1:17" x14ac:dyDescent="0.25">
      <c r="A2431" t="s">
        <v>30</v>
      </c>
      <c r="B2431" t="s">
        <v>36</v>
      </c>
      <c r="C2431" t="s">
        <v>54</v>
      </c>
      <c r="D2431" t="s">
        <v>31</v>
      </c>
      <c r="E2431">
        <v>5</v>
      </c>
      <c r="F2431" t="str">
        <f t="shared" si="37"/>
        <v>Average Per Ton1-in-2September Monthly System Peak Day50% Cycling5</v>
      </c>
      <c r="G2431">
        <v>0.34028730000000001</v>
      </c>
      <c r="H2431">
        <v>0.34028730000000001</v>
      </c>
      <c r="I2431">
        <v>68.768699999999995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3452</v>
      </c>
      <c r="P2431" t="s">
        <v>59</v>
      </c>
      <c r="Q2431" t="s">
        <v>60</v>
      </c>
    </row>
    <row r="2432" spans="1:17" x14ac:dyDescent="0.25">
      <c r="A2432" t="s">
        <v>28</v>
      </c>
      <c r="B2432" t="s">
        <v>36</v>
      </c>
      <c r="C2432" t="s">
        <v>54</v>
      </c>
      <c r="D2432" t="s">
        <v>31</v>
      </c>
      <c r="E2432">
        <v>5</v>
      </c>
      <c r="F2432" t="str">
        <f t="shared" si="37"/>
        <v>Average Per Premise1-in-2September Monthly System Peak Day50% Cycling5</v>
      </c>
      <c r="G2432">
        <v>2.9328289999999999</v>
      </c>
      <c r="H2432">
        <v>2.9328289999999999</v>
      </c>
      <c r="I2432">
        <v>68.768699999999995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3452</v>
      </c>
      <c r="P2432" t="s">
        <v>59</v>
      </c>
      <c r="Q2432" t="s">
        <v>60</v>
      </c>
    </row>
    <row r="2433" spans="1:17" x14ac:dyDescent="0.25">
      <c r="A2433" t="s">
        <v>29</v>
      </c>
      <c r="B2433" t="s">
        <v>36</v>
      </c>
      <c r="C2433" t="s">
        <v>54</v>
      </c>
      <c r="D2433" t="s">
        <v>31</v>
      </c>
      <c r="E2433">
        <v>5</v>
      </c>
      <c r="F2433" t="str">
        <f t="shared" si="37"/>
        <v>Average Per Device1-in-2September Monthly System Peak Day50% Cycling5</v>
      </c>
      <c r="G2433">
        <v>1.3197920000000001</v>
      </c>
      <c r="H2433">
        <v>1.3197920000000001</v>
      </c>
      <c r="I2433">
        <v>68.768699999999995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3452</v>
      </c>
      <c r="P2433" t="s">
        <v>59</v>
      </c>
      <c r="Q2433" t="s">
        <v>60</v>
      </c>
    </row>
    <row r="2434" spans="1:17" x14ac:dyDescent="0.25">
      <c r="A2434" t="s">
        <v>43</v>
      </c>
      <c r="B2434" t="s">
        <v>36</v>
      </c>
      <c r="C2434" t="s">
        <v>54</v>
      </c>
      <c r="D2434" t="s">
        <v>31</v>
      </c>
      <c r="E2434">
        <v>5</v>
      </c>
      <c r="F2434" t="str">
        <f t="shared" si="37"/>
        <v>Aggregate1-in-2September Monthly System Peak Day50% Cycling5</v>
      </c>
      <c r="G2434">
        <v>10.124129999999999</v>
      </c>
      <c r="H2434">
        <v>10.124129999999999</v>
      </c>
      <c r="I2434">
        <v>68.768699999999995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3452</v>
      </c>
      <c r="P2434" t="s">
        <v>59</v>
      </c>
      <c r="Q2434" t="s">
        <v>60</v>
      </c>
    </row>
    <row r="2435" spans="1:17" x14ac:dyDescent="0.25">
      <c r="A2435" t="s">
        <v>30</v>
      </c>
      <c r="B2435" t="s">
        <v>36</v>
      </c>
      <c r="C2435" t="s">
        <v>54</v>
      </c>
      <c r="D2435" t="s">
        <v>26</v>
      </c>
      <c r="E2435">
        <v>5</v>
      </c>
      <c r="F2435" t="str">
        <f t="shared" ref="F2435:F2498" si="38">CONCATENATE(A2435,B2435,C2435,D2435,E2435)</f>
        <v>Average Per Ton1-in-2September Monthly System Peak DayAll5</v>
      </c>
      <c r="G2435">
        <v>0.33701039999999999</v>
      </c>
      <c r="H2435">
        <v>0.33701039999999999</v>
      </c>
      <c r="I2435">
        <v>68.663799999999995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4789</v>
      </c>
      <c r="P2435" t="s">
        <v>59</v>
      </c>
      <c r="Q2435" t="s">
        <v>60</v>
      </c>
    </row>
    <row r="2436" spans="1:17" x14ac:dyDescent="0.25">
      <c r="A2436" t="s">
        <v>28</v>
      </c>
      <c r="B2436" t="s">
        <v>36</v>
      </c>
      <c r="C2436" t="s">
        <v>54</v>
      </c>
      <c r="D2436" t="s">
        <v>26</v>
      </c>
      <c r="E2436">
        <v>5</v>
      </c>
      <c r="F2436" t="str">
        <f t="shared" si="38"/>
        <v>Average Per Premise1-in-2September Monthly System Peak DayAll5</v>
      </c>
      <c r="G2436">
        <v>3.0919029999999998</v>
      </c>
      <c r="H2436">
        <v>3.0919029999999998</v>
      </c>
      <c r="I2436">
        <v>68.663799999999995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4789</v>
      </c>
      <c r="P2436" t="s">
        <v>59</v>
      </c>
      <c r="Q2436" t="s">
        <v>60</v>
      </c>
    </row>
    <row r="2437" spans="1:17" x14ac:dyDescent="0.25">
      <c r="A2437" t="s">
        <v>29</v>
      </c>
      <c r="B2437" t="s">
        <v>36</v>
      </c>
      <c r="C2437" t="s">
        <v>54</v>
      </c>
      <c r="D2437" t="s">
        <v>26</v>
      </c>
      <c r="E2437">
        <v>5</v>
      </c>
      <c r="F2437" t="str">
        <f t="shared" si="38"/>
        <v>Average Per Device1-in-2September Monthly System Peak DayAll5</v>
      </c>
      <c r="G2437">
        <v>1.3078190000000001</v>
      </c>
      <c r="H2437">
        <v>1.3078190000000001</v>
      </c>
      <c r="I2437">
        <v>68.663799999999995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4789</v>
      </c>
      <c r="P2437" t="s">
        <v>59</v>
      </c>
      <c r="Q2437" t="s">
        <v>60</v>
      </c>
    </row>
    <row r="2438" spans="1:17" x14ac:dyDescent="0.25">
      <c r="A2438" t="s">
        <v>43</v>
      </c>
      <c r="B2438" t="s">
        <v>36</v>
      </c>
      <c r="C2438" t="s">
        <v>54</v>
      </c>
      <c r="D2438" t="s">
        <v>26</v>
      </c>
      <c r="E2438">
        <v>5</v>
      </c>
      <c r="F2438" t="str">
        <f t="shared" si="38"/>
        <v>Aggregate1-in-2September Monthly System Peak DayAll5</v>
      </c>
      <c r="G2438">
        <v>14.807130000000001</v>
      </c>
      <c r="H2438">
        <v>14.807119999999999</v>
      </c>
      <c r="I2438">
        <v>68.663799999999995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4789</v>
      </c>
      <c r="P2438" t="s">
        <v>59</v>
      </c>
      <c r="Q2438" t="s">
        <v>60</v>
      </c>
    </row>
    <row r="2439" spans="1:17" x14ac:dyDescent="0.25">
      <c r="A2439" t="s">
        <v>30</v>
      </c>
      <c r="B2439" t="s">
        <v>36</v>
      </c>
      <c r="C2439" t="s">
        <v>49</v>
      </c>
      <c r="D2439" t="s">
        <v>48</v>
      </c>
      <c r="E2439">
        <v>6</v>
      </c>
      <c r="F2439" t="str">
        <f t="shared" si="38"/>
        <v>Average Per Ton1-in-2August Monthly System Peak Day30% Cycling6</v>
      </c>
      <c r="G2439">
        <v>0.3629735</v>
      </c>
      <c r="H2439">
        <v>0.3629735</v>
      </c>
      <c r="I2439">
        <v>68.004400000000004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1337</v>
      </c>
      <c r="P2439" t="s">
        <v>59</v>
      </c>
      <c r="Q2439" t="s">
        <v>60</v>
      </c>
    </row>
    <row r="2440" spans="1:17" x14ac:dyDescent="0.25">
      <c r="A2440" t="s">
        <v>28</v>
      </c>
      <c r="B2440" t="s">
        <v>36</v>
      </c>
      <c r="C2440" t="s">
        <v>49</v>
      </c>
      <c r="D2440" t="s">
        <v>48</v>
      </c>
      <c r="E2440">
        <v>6</v>
      </c>
      <c r="F2440" t="str">
        <f t="shared" si="38"/>
        <v>Average Per Premise1-in-2August Monthly System Peak Day30% Cycling6</v>
      </c>
      <c r="G2440">
        <v>3.850994</v>
      </c>
      <c r="H2440">
        <v>3.850994</v>
      </c>
      <c r="I2440">
        <v>68.004400000000004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1337</v>
      </c>
      <c r="P2440" t="s">
        <v>59</v>
      </c>
      <c r="Q2440" t="s">
        <v>60</v>
      </c>
    </row>
    <row r="2441" spans="1:17" x14ac:dyDescent="0.25">
      <c r="A2441" t="s">
        <v>29</v>
      </c>
      <c r="B2441" t="s">
        <v>36</v>
      </c>
      <c r="C2441" t="s">
        <v>49</v>
      </c>
      <c r="D2441" t="s">
        <v>48</v>
      </c>
      <c r="E2441">
        <v>6</v>
      </c>
      <c r="F2441" t="str">
        <f t="shared" si="38"/>
        <v>Average Per Device1-in-2August Monthly System Peak Day30% Cycling6</v>
      </c>
      <c r="G2441">
        <v>1.4102380000000001</v>
      </c>
      <c r="H2441">
        <v>1.4102380000000001</v>
      </c>
      <c r="I2441">
        <v>68.004400000000004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1337</v>
      </c>
      <c r="P2441" t="s">
        <v>59</v>
      </c>
      <c r="Q2441" t="s">
        <v>60</v>
      </c>
    </row>
    <row r="2442" spans="1:17" x14ac:dyDescent="0.25">
      <c r="A2442" t="s">
        <v>43</v>
      </c>
      <c r="B2442" t="s">
        <v>36</v>
      </c>
      <c r="C2442" t="s">
        <v>49</v>
      </c>
      <c r="D2442" t="s">
        <v>48</v>
      </c>
      <c r="E2442">
        <v>6</v>
      </c>
      <c r="F2442" t="str">
        <f t="shared" si="38"/>
        <v>Aggregate1-in-2August Monthly System Peak Day30% Cycling6</v>
      </c>
      <c r="G2442">
        <v>5.1487790000000002</v>
      </c>
      <c r="H2442">
        <v>5.1487790000000002</v>
      </c>
      <c r="I2442">
        <v>68.004400000000004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1337</v>
      </c>
      <c r="P2442" t="s">
        <v>59</v>
      </c>
      <c r="Q2442" t="s">
        <v>60</v>
      </c>
    </row>
    <row r="2443" spans="1:17" x14ac:dyDescent="0.25">
      <c r="A2443" t="s">
        <v>30</v>
      </c>
      <c r="B2443" t="s">
        <v>36</v>
      </c>
      <c r="C2443" t="s">
        <v>49</v>
      </c>
      <c r="D2443" t="s">
        <v>31</v>
      </c>
      <c r="E2443">
        <v>6</v>
      </c>
      <c r="F2443" t="str">
        <f t="shared" si="38"/>
        <v>Average Per Ton1-in-2August Monthly System Peak Day50% Cycling6</v>
      </c>
      <c r="G2443">
        <v>0.36450759999999999</v>
      </c>
      <c r="H2443">
        <v>0.36450759999999999</v>
      </c>
      <c r="I2443">
        <v>68.252300000000005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3452</v>
      </c>
      <c r="P2443" t="s">
        <v>59</v>
      </c>
      <c r="Q2443" t="s">
        <v>60</v>
      </c>
    </row>
    <row r="2444" spans="1:17" x14ac:dyDescent="0.25">
      <c r="A2444" t="s">
        <v>28</v>
      </c>
      <c r="B2444" t="s">
        <v>36</v>
      </c>
      <c r="C2444" t="s">
        <v>49</v>
      </c>
      <c r="D2444" t="s">
        <v>31</v>
      </c>
      <c r="E2444">
        <v>6</v>
      </c>
      <c r="F2444" t="str">
        <f t="shared" si="38"/>
        <v>Average Per Premise1-in-2August Monthly System Peak Day50% Cycling6</v>
      </c>
      <c r="G2444">
        <v>3.1415760000000001</v>
      </c>
      <c r="H2444">
        <v>3.1415760000000001</v>
      </c>
      <c r="I2444">
        <v>68.252300000000005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3452</v>
      </c>
      <c r="P2444" t="s">
        <v>59</v>
      </c>
      <c r="Q2444" t="s">
        <v>60</v>
      </c>
    </row>
    <row r="2445" spans="1:17" x14ac:dyDescent="0.25">
      <c r="A2445" t="s">
        <v>29</v>
      </c>
      <c r="B2445" t="s">
        <v>36</v>
      </c>
      <c r="C2445" t="s">
        <v>49</v>
      </c>
      <c r="D2445" t="s">
        <v>31</v>
      </c>
      <c r="E2445">
        <v>6</v>
      </c>
      <c r="F2445" t="str">
        <f t="shared" si="38"/>
        <v>Average Per Device1-in-2August Monthly System Peak Day50% Cycling6</v>
      </c>
      <c r="G2445">
        <v>1.4137299999999999</v>
      </c>
      <c r="H2445">
        <v>1.4137299999999999</v>
      </c>
      <c r="I2445">
        <v>68.252300000000005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3452</v>
      </c>
      <c r="P2445" t="s">
        <v>59</v>
      </c>
      <c r="Q2445" t="s">
        <v>60</v>
      </c>
    </row>
    <row r="2446" spans="1:17" x14ac:dyDescent="0.25">
      <c r="A2446" t="s">
        <v>43</v>
      </c>
      <c r="B2446" t="s">
        <v>36</v>
      </c>
      <c r="C2446" t="s">
        <v>49</v>
      </c>
      <c r="D2446" t="s">
        <v>31</v>
      </c>
      <c r="E2446">
        <v>6</v>
      </c>
      <c r="F2446" t="str">
        <f t="shared" si="38"/>
        <v>Aggregate1-in-2August Monthly System Peak Day50% Cycling6</v>
      </c>
      <c r="G2446">
        <v>10.844720000000001</v>
      </c>
      <c r="H2446">
        <v>10.844720000000001</v>
      </c>
      <c r="I2446">
        <v>68.252300000000005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3452</v>
      </c>
      <c r="P2446" t="s">
        <v>59</v>
      </c>
      <c r="Q2446" t="s">
        <v>60</v>
      </c>
    </row>
    <row r="2447" spans="1:17" x14ac:dyDescent="0.25">
      <c r="A2447" t="s">
        <v>30</v>
      </c>
      <c r="B2447" t="s">
        <v>36</v>
      </c>
      <c r="C2447" t="s">
        <v>49</v>
      </c>
      <c r="D2447" t="s">
        <v>26</v>
      </c>
      <c r="E2447">
        <v>6</v>
      </c>
      <c r="F2447" t="str">
        <f t="shared" si="38"/>
        <v>Average Per Ton1-in-2August Monthly System Peak DayAll6</v>
      </c>
      <c r="G2447">
        <v>0.36407919999999999</v>
      </c>
      <c r="H2447">
        <v>0.36407929999999999</v>
      </c>
      <c r="I2447">
        <v>68.183099999999996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4789</v>
      </c>
      <c r="P2447" t="s">
        <v>59</v>
      </c>
      <c r="Q2447" t="s">
        <v>60</v>
      </c>
    </row>
    <row r="2448" spans="1:17" x14ac:dyDescent="0.25">
      <c r="A2448" t="s">
        <v>28</v>
      </c>
      <c r="B2448" t="s">
        <v>36</v>
      </c>
      <c r="C2448" t="s">
        <v>49</v>
      </c>
      <c r="D2448" t="s">
        <v>26</v>
      </c>
      <c r="E2448">
        <v>6</v>
      </c>
      <c r="F2448" t="str">
        <f t="shared" si="38"/>
        <v>Average Per Premise1-in-2August Monthly System Peak DayAll6</v>
      </c>
      <c r="G2448">
        <v>3.3402470000000002</v>
      </c>
      <c r="H2448">
        <v>3.3402470000000002</v>
      </c>
      <c r="I2448">
        <v>68.183099999999996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4789</v>
      </c>
      <c r="P2448" t="s">
        <v>59</v>
      </c>
      <c r="Q2448" t="s">
        <v>60</v>
      </c>
    </row>
    <row r="2449" spans="1:17" x14ac:dyDescent="0.25">
      <c r="A2449" t="s">
        <v>29</v>
      </c>
      <c r="B2449" t="s">
        <v>36</v>
      </c>
      <c r="C2449" t="s">
        <v>49</v>
      </c>
      <c r="D2449" t="s">
        <v>26</v>
      </c>
      <c r="E2449">
        <v>6</v>
      </c>
      <c r="F2449" t="str">
        <f t="shared" si="38"/>
        <v>Average Per Device1-in-2August Monthly System Peak DayAll6</v>
      </c>
      <c r="G2449">
        <v>1.412863</v>
      </c>
      <c r="H2449">
        <v>1.4128639999999999</v>
      </c>
      <c r="I2449">
        <v>68.183099999999996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4789</v>
      </c>
      <c r="P2449" t="s">
        <v>59</v>
      </c>
      <c r="Q2449" t="s">
        <v>60</v>
      </c>
    </row>
    <row r="2450" spans="1:17" x14ac:dyDescent="0.25">
      <c r="A2450" t="s">
        <v>43</v>
      </c>
      <c r="B2450" t="s">
        <v>36</v>
      </c>
      <c r="C2450" t="s">
        <v>49</v>
      </c>
      <c r="D2450" t="s">
        <v>26</v>
      </c>
      <c r="E2450">
        <v>6</v>
      </c>
      <c r="F2450" t="str">
        <f t="shared" si="38"/>
        <v>Aggregate1-in-2August Monthly System Peak DayAll6</v>
      </c>
      <c r="G2450">
        <v>15.99644</v>
      </c>
      <c r="H2450">
        <v>15.99644</v>
      </c>
      <c r="I2450">
        <v>68.183099999999996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4789</v>
      </c>
      <c r="P2450" t="s">
        <v>59</v>
      </c>
      <c r="Q2450" t="s">
        <v>60</v>
      </c>
    </row>
    <row r="2451" spans="1:17" x14ac:dyDescent="0.25">
      <c r="A2451" t="s">
        <v>30</v>
      </c>
      <c r="B2451" t="s">
        <v>36</v>
      </c>
      <c r="C2451" t="s">
        <v>37</v>
      </c>
      <c r="D2451" t="s">
        <v>48</v>
      </c>
      <c r="E2451">
        <v>6</v>
      </c>
      <c r="F2451" t="str">
        <f t="shared" si="38"/>
        <v>Average Per Ton1-in-2August Typical Event Day30% Cycling6</v>
      </c>
      <c r="G2451">
        <v>0.32936080000000001</v>
      </c>
      <c r="H2451">
        <v>0.32936080000000001</v>
      </c>
      <c r="I2451">
        <v>66.1267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1337</v>
      </c>
      <c r="P2451" t="s">
        <v>59</v>
      </c>
      <c r="Q2451" t="s">
        <v>60</v>
      </c>
    </row>
    <row r="2452" spans="1:17" x14ac:dyDescent="0.25">
      <c r="A2452" t="s">
        <v>28</v>
      </c>
      <c r="B2452" t="s">
        <v>36</v>
      </c>
      <c r="C2452" t="s">
        <v>37</v>
      </c>
      <c r="D2452" t="s">
        <v>48</v>
      </c>
      <c r="E2452">
        <v>6</v>
      </c>
      <c r="F2452" t="str">
        <f t="shared" si="38"/>
        <v>Average Per Premise1-in-2August Typical Event Day30% Cycling6</v>
      </c>
      <c r="G2452">
        <v>3.4943780000000002</v>
      </c>
      <c r="H2452">
        <v>3.4943780000000002</v>
      </c>
      <c r="I2452">
        <v>66.1267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1337</v>
      </c>
      <c r="P2452" t="s">
        <v>59</v>
      </c>
      <c r="Q2452" t="s">
        <v>60</v>
      </c>
    </row>
    <row r="2453" spans="1:17" x14ac:dyDescent="0.25">
      <c r="A2453" t="s">
        <v>29</v>
      </c>
      <c r="B2453" t="s">
        <v>36</v>
      </c>
      <c r="C2453" t="s">
        <v>37</v>
      </c>
      <c r="D2453" t="s">
        <v>48</v>
      </c>
      <c r="E2453">
        <v>6</v>
      </c>
      <c r="F2453" t="str">
        <f t="shared" si="38"/>
        <v>Average Per Device1-in-2August Typical Event Day30% Cycling6</v>
      </c>
      <c r="G2453">
        <v>1.2796449999999999</v>
      </c>
      <c r="H2453">
        <v>1.2796449999999999</v>
      </c>
      <c r="I2453">
        <v>66.1267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1337</v>
      </c>
      <c r="P2453" t="s">
        <v>59</v>
      </c>
      <c r="Q2453" t="s">
        <v>60</v>
      </c>
    </row>
    <row r="2454" spans="1:17" x14ac:dyDescent="0.25">
      <c r="A2454" t="s">
        <v>43</v>
      </c>
      <c r="B2454" t="s">
        <v>36</v>
      </c>
      <c r="C2454" t="s">
        <v>37</v>
      </c>
      <c r="D2454" t="s">
        <v>48</v>
      </c>
      <c r="E2454">
        <v>6</v>
      </c>
      <c r="F2454" t="str">
        <f t="shared" si="38"/>
        <v>Aggregate1-in-2August Typical Event Day30% Cycling6</v>
      </c>
      <c r="G2454">
        <v>4.6719840000000001</v>
      </c>
      <c r="H2454">
        <v>4.6719840000000001</v>
      </c>
      <c r="I2454">
        <v>66.1267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1337</v>
      </c>
      <c r="P2454" t="s">
        <v>59</v>
      </c>
      <c r="Q2454" t="s">
        <v>60</v>
      </c>
    </row>
    <row r="2455" spans="1:17" x14ac:dyDescent="0.25">
      <c r="A2455" t="s">
        <v>30</v>
      </c>
      <c r="B2455" t="s">
        <v>36</v>
      </c>
      <c r="C2455" t="s">
        <v>37</v>
      </c>
      <c r="D2455" t="s">
        <v>31</v>
      </c>
      <c r="E2455">
        <v>6</v>
      </c>
      <c r="F2455" t="str">
        <f t="shared" si="38"/>
        <v>Average Per Ton1-in-2August Typical Event Day50% Cycling6</v>
      </c>
      <c r="G2455">
        <v>0.35036580000000001</v>
      </c>
      <c r="H2455">
        <v>0.35036580000000001</v>
      </c>
      <c r="I2455">
        <v>66.415000000000006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3452</v>
      </c>
      <c r="P2455" t="s">
        <v>59</v>
      </c>
      <c r="Q2455" t="s">
        <v>60</v>
      </c>
    </row>
    <row r="2456" spans="1:17" x14ac:dyDescent="0.25">
      <c r="A2456" t="s">
        <v>28</v>
      </c>
      <c r="B2456" t="s">
        <v>36</v>
      </c>
      <c r="C2456" t="s">
        <v>37</v>
      </c>
      <c r="D2456" t="s">
        <v>31</v>
      </c>
      <c r="E2456">
        <v>6</v>
      </c>
      <c r="F2456" t="str">
        <f t="shared" si="38"/>
        <v>Average Per Premise1-in-2August Typical Event Day50% Cycling6</v>
      </c>
      <c r="G2456">
        <v>3.0196930000000002</v>
      </c>
      <c r="H2456">
        <v>3.0196930000000002</v>
      </c>
      <c r="I2456">
        <v>66.415000000000006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3452</v>
      </c>
      <c r="P2456" t="s">
        <v>59</v>
      </c>
      <c r="Q2456" t="s">
        <v>60</v>
      </c>
    </row>
    <row r="2457" spans="1:17" x14ac:dyDescent="0.25">
      <c r="A2457" t="s">
        <v>29</v>
      </c>
      <c r="B2457" t="s">
        <v>36</v>
      </c>
      <c r="C2457" t="s">
        <v>37</v>
      </c>
      <c r="D2457" t="s">
        <v>31</v>
      </c>
      <c r="E2457">
        <v>6</v>
      </c>
      <c r="F2457" t="str">
        <f t="shared" si="38"/>
        <v>Average Per Device1-in-2August Typical Event Day50% Cycling6</v>
      </c>
      <c r="G2457">
        <v>1.358881</v>
      </c>
      <c r="H2457">
        <v>1.358881</v>
      </c>
      <c r="I2457">
        <v>66.415000000000006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3452</v>
      </c>
      <c r="P2457" t="s">
        <v>59</v>
      </c>
      <c r="Q2457" t="s">
        <v>60</v>
      </c>
    </row>
    <row r="2458" spans="1:17" x14ac:dyDescent="0.25">
      <c r="A2458" t="s">
        <v>43</v>
      </c>
      <c r="B2458" t="s">
        <v>36</v>
      </c>
      <c r="C2458" t="s">
        <v>37</v>
      </c>
      <c r="D2458" t="s">
        <v>31</v>
      </c>
      <c r="E2458">
        <v>6</v>
      </c>
      <c r="F2458" t="str">
        <f t="shared" si="38"/>
        <v>Aggregate1-in-2August Typical Event Day50% Cycling6</v>
      </c>
      <c r="G2458">
        <v>10.42398</v>
      </c>
      <c r="H2458">
        <v>10.42398</v>
      </c>
      <c r="I2458">
        <v>66.415000000000006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3452</v>
      </c>
      <c r="P2458" t="s">
        <v>59</v>
      </c>
      <c r="Q2458" t="s">
        <v>60</v>
      </c>
    </row>
    <row r="2459" spans="1:17" x14ac:dyDescent="0.25">
      <c r="A2459" t="s">
        <v>30</v>
      </c>
      <c r="B2459" t="s">
        <v>36</v>
      </c>
      <c r="C2459" t="s">
        <v>37</v>
      </c>
      <c r="D2459" t="s">
        <v>26</v>
      </c>
      <c r="E2459">
        <v>6</v>
      </c>
      <c r="F2459" t="str">
        <f t="shared" si="38"/>
        <v>Average Per Ton1-in-2August Typical Event DayAll6</v>
      </c>
      <c r="G2459">
        <v>0.34450120000000001</v>
      </c>
      <c r="H2459">
        <v>0.34450120000000001</v>
      </c>
      <c r="I2459">
        <v>66.334500000000006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4789</v>
      </c>
      <c r="P2459" t="s">
        <v>59</v>
      </c>
      <c r="Q2459" t="s">
        <v>60</v>
      </c>
    </row>
    <row r="2460" spans="1:17" x14ac:dyDescent="0.25">
      <c r="A2460" t="s">
        <v>28</v>
      </c>
      <c r="B2460" t="s">
        <v>36</v>
      </c>
      <c r="C2460" t="s">
        <v>37</v>
      </c>
      <c r="D2460" t="s">
        <v>26</v>
      </c>
      <c r="E2460">
        <v>6</v>
      </c>
      <c r="F2460" t="str">
        <f t="shared" si="38"/>
        <v>Average Per Premise1-in-2August Typical Event DayAll6</v>
      </c>
      <c r="G2460">
        <v>3.160628</v>
      </c>
      <c r="H2460">
        <v>3.160628</v>
      </c>
      <c r="I2460">
        <v>66.334500000000006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4789</v>
      </c>
      <c r="P2460" t="s">
        <v>59</v>
      </c>
      <c r="Q2460" t="s">
        <v>60</v>
      </c>
    </row>
    <row r="2461" spans="1:17" x14ac:dyDescent="0.25">
      <c r="A2461" t="s">
        <v>29</v>
      </c>
      <c r="B2461" t="s">
        <v>36</v>
      </c>
      <c r="C2461" t="s">
        <v>37</v>
      </c>
      <c r="D2461" t="s">
        <v>26</v>
      </c>
      <c r="E2461">
        <v>6</v>
      </c>
      <c r="F2461" t="str">
        <f t="shared" si="38"/>
        <v>Average Per Device1-in-2August Typical Event DayAll6</v>
      </c>
      <c r="G2461">
        <v>1.3368880000000001</v>
      </c>
      <c r="H2461">
        <v>1.3368880000000001</v>
      </c>
      <c r="I2461">
        <v>66.334500000000006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4789</v>
      </c>
      <c r="P2461" t="s">
        <v>59</v>
      </c>
      <c r="Q2461" t="s">
        <v>60</v>
      </c>
    </row>
    <row r="2462" spans="1:17" x14ac:dyDescent="0.25">
      <c r="A2462" t="s">
        <v>43</v>
      </c>
      <c r="B2462" t="s">
        <v>36</v>
      </c>
      <c r="C2462" t="s">
        <v>37</v>
      </c>
      <c r="D2462" t="s">
        <v>26</v>
      </c>
      <c r="E2462">
        <v>6</v>
      </c>
      <c r="F2462" t="str">
        <f t="shared" si="38"/>
        <v>Aggregate1-in-2August Typical Event DayAll6</v>
      </c>
      <c r="G2462">
        <v>15.13625</v>
      </c>
      <c r="H2462">
        <v>15.13625</v>
      </c>
      <c r="I2462">
        <v>66.334500000000006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4789</v>
      </c>
      <c r="P2462" t="s">
        <v>59</v>
      </c>
      <c r="Q2462" t="s">
        <v>60</v>
      </c>
    </row>
    <row r="2463" spans="1:17" x14ac:dyDescent="0.25">
      <c r="A2463" t="s">
        <v>30</v>
      </c>
      <c r="B2463" t="s">
        <v>36</v>
      </c>
      <c r="C2463" t="s">
        <v>50</v>
      </c>
      <c r="D2463" t="s">
        <v>48</v>
      </c>
      <c r="E2463">
        <v>6</v>
      </c>
      <c r="F2463" t="str">
        <f t="shared" si="38"/>
        <v>Average Per Ton1-in-2July Monthly System Peak Day30% Cycling6</v>
      </c>
      <c r="G2463">
        <v>0.3085965</v>
      </c>
      <c r="H2463">
        <v>0.3085965</v>
      </c>
      <c r="I2463">
        <v>65.912899999999993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1337</v>
      </c>
      <c r="P2463" t="s">
        <v>59</v>
      </c>
      <c r="Q2463" t="s">
        <v>60</v>
      </c>
    </row>
    <row r="2464" spans="1:17" x14ac:dyDescent="0.25">
      <c r="A2464" t="s">
        <v>28</v>
      </c>
      <c r="B2464" t="s">
        <v>36</v>
      </c>
      <c r="C2464" t="s">
        <v>50</v>
      </c>
      <c r="D2464" t="s">
        <v>48</v>
      </c>
      <c r="E2464">
        <v>6</v>
      </c>
      <c r="F2464" t="str">
        <f t="shared" si="38"/>
        <v>Average Per Premise1-in-2July Monthly System Peak Day30% Cycling6</v>
      </c>
      <c r="G2464">
        <v>3.2740779999999998</v>
      </c>
      <c r="H2464">
        <v>3.2740779999999998</v>
      </c>
      <c r="I2464">
        <v>65.912899999999993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1337</v>
      </c>
      <c r="P2464" t="s">
        <v>59</v>
      </c>
      <c r="Q2464" t="s">
        <v>60</v>
      </c>
    </row>
    <row r="2465" spans="1:17" x14ac:dyDescent="0.25">
      <c r="A2465" t="s">
        <v>29</v>
      </c>
      <c r="B2465" t="s">
        <v>36</v>
      </c>
      <c r="C2465" t="s">
        <v>50</v>
      </c>
      <c r="D2465" t="s">
        <v>48</v>
      </c>
      <c r="E2465">
        <v>6</v>
      </c>
      <c r="F2465" t="str">
        <f t="shared" si="38"/>
        <v>Average Per Device1-in-2July Monthly System Peak Day30% Cycling6</v>
      </c>
      <c r="G2465">
        <v>1.198971</v>
      </c>
      <c r="H2465">
        <v>1.198971</v>
      </c>
      <c r="I2465">
        <v>65.912899999999993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1337</v>
      </c>
      <c r="P2465" t="s">
        <v>59</v>
      </c>
      <c r="Q2465" t="s">
        <v>60</v>
      </c>
    </row>
    <row r="2466" spans="1:17" x14ac:dyDescent="0.25">
      <c r="A2466" t="s">
        <v>43</v>
      </c>
      <c r="B2466" t="s">
        <v>36</v>
      </c>
      <c r="C2466" t="s">
        <v>50</v>
      </c>
      <c r="D2466" t="s">
        <v>48</v>
      </c>
      <c r="E2466">
        <v>6</v>
      </c>
      <c r="F2466" t="str">
        <f t="shared" si="38"/>
        <v>Aggregate1-in-2July Monthly System Peak Day30% Cycling6</v>
      </c>
      <c r="G2466">
        <v>4.3774420000000003</v>
      </c>
      <c r="H2466">
        <v>4.3774420000000003</v>
      </c>
      <c r="I2466">
        <v>65.912899999999993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1337</v>
      </c>
      <c r="P2466" t="s">
        <v>59</v>
      </c>
      <c r="Q2466" t="s">
        <v>60</v>
      </c>
    </row>
    <row r="2467" spans="1:17" x14ac:dyDescent="0.25">
      <c r="A2467" t="s">
        <v>30</v>
      </c>
      <c r="B2467" t="s">
        <v>36</v>
      </c>
      <c r="C2467" t="s">
        <v>50</v>
      </c>
      <c r="D2467" t="s">
        <v>31</v>
      </c>
      <c r="E2467">
        <v>6</v>
      </c>
      <c r="F2467" t="str">
        <f t="shared" si="38"/>
        <v>Average Per Ton1-in-2July Monthly System Peak Day50% Cycling6</v>
      </c>
      <c r="G2467">
        <v>0.34205649999999999</v>
      </c>
      <c r="H2467">
        <v>0.34205639999999998</v>
      </c>
      <c r="I2467">
        <v>66.130799999999994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3452</v>
      </c>
      <c r="P2467" t="s">
        <v>59</v>
      </c>
      <c r="Q2467" t="s">
        <v>60</v>
      </c>
    </row>
    <row r="2468" spans="1:17" x14ac:dyDescent="0.25">
      <c r="A2468" t="s">
        <v>28</v>
      </c>
      <c r="B2468" t="s">
        <v>36</v>
      </c>
      <c r="C2468" t="s">
        <v>50</v>
      </c>
      <c r="D2468" t="s">
        <v>31</v>
      </c>
      <c r="E2468">
        <v>6</v>
      </c>
      <c r="F2468" t="str">
        <f t="shared" si="38"/>
        <v>Average Per Premise1-in-2July Monthly System Peak Day50% Cycling6</v>
      </c>
      <c r="G2468">
        <v>2.9480770000000001</v>
      </c>
      <c r="H2468">
        <v>2.9480770000000001</v>
      </c>
      <c r="I2468">
        <v>66.130799999999994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3452</v>
      </c>
      <c r="P2468" t="s">
        <v>59</v>
      </c>
      <c r="Q2468" t="s">
        <v>60</v>
      </c>
    </row>
    <row r="2469" spans="1:17" x14ac:dyDescent="0.25">
      <c r="A2469" t="s">
        <v>29</v>
      </c>
      <c r="B2469" t="s">
        <v>36</v>
      </c>
      <c r="C2469" t="s">
        <v>50</v>
      </c>
      <c r="D2469" t="s">
        <v>31</v>
      </c>
      <c r="E2469">
        <v>6</v>
      </c>
      <c r="F2469" t="str">
        <f t="shared" si="38"/>
        <v>Average Per Device1-in-2July Monthly System Peak Day50% Cycling6</v>
      </c>
      <c r="G2469">
        <v>1.326654</v>
      </c>
      <c r="H2469">
        <v>1.326654</v>
      </c>
      <c r="I2469">
        <v>66.130799999999994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3452</v>
      </c>
      <c r="P2469" t="s">
        <v>59</v>
      </c>
      <c r="Q2469" t="s">
        <v>60</v>
      </c>
    </row>
    <row r="2470" spans="1:17" x14ac:dyDescent="0.25">
      <c r="A2470" t="s">
        <v>43</v>
      </c>
      <c r="B2470" t="s">
        <v>36</v>
      </c>
      <c r="C2470" t="s">
        <v>50</v>
      </c>
      <c r="D2470" t="s">
        <v>31</v>
      </c>
      <c r="E2470">
        <v>6</v>
      </c>
      <c r="F2470" t="str">
        <f t="shared" si="38"/>
        <v>Aggregate1-in-2July Monthly System Peak Day50% Cycling6</v>
      </c>
      <c r="G2470">
        <v>10.17676</v>
      </c>
      <c r="H2470">
        <v>10.17676</v>
      </c>
      <c r="I2470">
        <v>66.130799999999994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3452</v>
      </c>
      <c r="P2470" t="s">
        <v>59</v>
      </c>
      <c r="Q2470" t="s">
        <v>60</v>
      </c>
    </row>
    <row r="2471" spans="1:17" x14ac:dyDescent="0.25">
      <c r="A2471" t="s">
        <v>30</v>
      </c>
      <c r="B2471" t="s">
        <v>36</v>
      </c>
      <c r="C2471" t="s">
        <v>50</v>
      </c>
      <c r="D2471" t="s">
        <v>26</v>
      </c>
      <c r="E2471">
        <v>6</v>
      </c>
      <c r="F2471" t="str">
        <f t="shared" si="38"/>
        <v>Average Per Ton1-in-2July Monthly System Peak DayAll6</v>
      </c>
      <c r="G2471">
        <v>0.33271440000000002</v>
      </c>
      <c r="H2471">
        <v>0.33271440000000002</v>
      </c>
      <c r="I2471">
        <v>66.069999999999993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4789</v>
      </c>
      <c r="P2471" t="s">
        <v>59</v>
      </c>
      <c r="Q2471" t="s">
        <v>60</v>
      </c>
    </row>
    <row r="2472" spans="1:17" x14ac:dyDescent="0.25">
      <c r="A2472" t="s">
        <v>28</v>
      </c>
      <c r="B2472" t="s">
        <v>36</v>
      </c>
      <c r="C2472" t="s">
        <v>50</v>
      </c>
      <c r="D2472" t="s">
        <v>26</v>
      </c>
      <c r="E2472">
        <v>6</v>
      </c>
      <c r="F2472" t="str">
        <f t="shared" si="38"/>
        <v>Average Per Premise1-in-2July Monthly System Peak DayAll6</v>
      </c>
      <c r="G2472">
        <v>3.0524900000000001</v>
      </c>
      <c r="H2472">
        <v>3.0524900000000001</v>
      </c>
      <c r="I2472">
        <v>66.069999999999993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4789</v>
      </c>
      <c r="P2472" t="s">
        <v>59</v>
      </c>
      <c r="Q2472" t="s">
        <v>60</v>
      </c>
    </row>
    <row r="2473" spans="1:17" x14ac:dyDescent="0.25">
      <c r="A2473" t="s">
        <v>29</v>
      </c>
      <c r="B2473" t="s">
        <v>36</v>
      </c>
      <c r="C2473" t="s">
        <v>50</v>
      </c>
      <c r="D2473" t="s">
        <v>26</v>
      </c>
      <c r="E2473">
        <v>6</v>
      </c>
      <c r="F2473" t="str">
        <f t="shared" si="38"/>
        <v>Average Per Device1-in-2July Monthly System Peak DayAll6</v>
      </c>
      <c r="G2473">
        <v>1.291148</v>
      </c>
      <c r="H2473">
        <v>1.291148</v>
      </c>
      <c r="I2473">
        <v>66.069999999999993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4789</v>
      </c>
      <c r="P2473" t="s">
        <v>59</v>
      </c>
      <c r="Q2473" t="s">
        <v>60</v>
      </c>
    </row>
    <row r="2474" spans="1:17" x14ac:dyDescent="0.25">
      <c r="A2474" t="s">
        <v>43</v>
      </c>
      <c r="B2474" t="s">
        <v>36</v>
      </c>
      <c r="C2474" t="s">
        <v>50</v>
      </c>
      <c r="D2474" t="s">
        <v>26</v>
      </c>
      <c r="E2474">
        <v>6</v>
      </c>
      <c r="F2474" t="str">
        <f t="shared" si="38"/>
        <v>Aggregate1-in-2July Monthly System Peak DayAll6</v>
      </c>
      <c r="G2474">
        <v>14.618370000000001</v>
      </c>
      <c r="H2474">
        <v>14.618370000000001</v>
      </c>
      <c r="I2474">
        <v>66.069999999999993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4789</v>
      </c>
      <c r="P2474" t="s">
        <v>59</v>
      </c>
      <c r="Q2474" t="s">
        <v>60</v>
      </c>
    </row>
    <row r="2475" spans="1:17" x14ac:dyDescent="0.25">
      <c r="A2475" t="s">
        <v>30</v>
      </c>
      <c r="B2475" t="s">
        <v>36</v>
      </c>
      <c r="C2475" t="s">
        <v>51</v>
      </c>
      <c r="D2475" t="s">
        <v>48</v>
      </c>
      <c r="E2475">
        <v>6</v>
      </c>
      <c r="F2475" t="str">
        <f t="shared" si="38"/>
        <v>Average Per Ton1-in-2June Monthly System Peak Day30% Cycling6</v>
      </c>
      <c r="G2475">
        <v>0.2762715</v>
      </c>
      <c r="H2475">
        <v>0.2762715</v>
      </c>
      <c r="I2475">
        <v>62.3872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1337</v>
      </c>
      <c r="P2475" t="s">
        <v>59</v>
      </c>
      <c r="Q2475" t="s">
        <v>60</v>
      </c>
    </row>
    <row r="2476" spans="1:17" x14ac:dyDescent="0.25">
      <c r="A2476" t="s">
        <v>28</v>
      </c>
      <c r="B2476" t="s">
        <v>36</v>
      </c>
      <c r="C2476" t="s">
        <v>51</v>
      </c>
      <c r="D2476" t="s">
        <v>48</v>
      </c>
      <c r="E2476">
        <v>6</v>
      </c>
      <c r="F2476" t="str">
        <f t="shared" si="38"/>
        <v>Average Per Premise1-in-2June Monthly System Peak Day30% Cycling6</v>
      </c>
      <c r="G2476">
        <v>2.9311229999999999</v>
      </c>
      <c r="H2476">
        <v>2.9311229999999999</v>
      </c>
      <c r="I2476">
        <v>62.3872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1337</v>
      </c>
      <c r="P2476" t="s">
        <v>59</v>
      </c>
      <c r="Q2476" t="s">
        <v>60</v>
      </c>
    </row>
    <row r="2477" spans="1:17" x14ac:dyDescent="0.25">
      <c r="A2477" t="s">
        <v>29</v>
      </c>
      <c r="B2477" t="s">
        <v>36</v>
      </c>
      <c r="C2477" t="s">
        <v>51</v>
      </c>
      <c r="D2477" t="s">
        <v>48</v>
      </c>
      <c r="E2477">
        <v>6</v>
      </c>
      <c r="F2477" t="str">
        <f t="shared" si="38"/>
        <v>Average Per Device1-in-2June Monthly System Peak Day30% Cycling6</v>
      </c>
      <c r="G2477">
        <v>1.07338</v>
      </c>
      <c r="H2477">
        <v>1.07338</v>
      </c>
      <c r="I2477">
        <v>62.3872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1337</v>
      </c>
      <c r="P2477" t="s">
        <v>59</v>
      </c>
      <c r="Q2477" t="s">
        <v>60</v>
      </c>
    </row>
    <row r="2478" spans="1:17" x14ac:dyDescent="0.25">
      <c r="A2478" t="s">
        <v>43</v>
      </c>
      <c r="B2478" t="s">
        <v>36</v>
      </c>
      <c r="C2478" t="s">
        <v>51</v>
      </c>
      <c r="D2478" t="s">
        <v>48</v>
      </c>
      <c r="E2478">
        <v>6</v>
      </c>
      <c r="F2478" t="str">
        <f t="shared" si="38"/>
        <v>Aggregate1-in-2June Monthly System Peak Day30% Cycling6</v>
      </c>
      <c r="G2478">
        <v>3.918911</v>
      </c>
      <c r="H2478">
        <v>3.918911</v>
      </c>
      <c r="I2478">
        <v>62.3872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1337</v>
      </c>
      <c r="P2478" t="s">
        <v>59</v>
      </c>
      <c r="Q2478" t="s">
        <v>60</v>
      </c>
    </row>
    <row r="2479" spans="1:17" x14ac:dyDescent="0.25">
      <c r="A2479" t="s">
        <v>30</v>
      </c>
      <c r="B2479" t="s">
        <v>36</v>
      </c>
      <c r="C2479" t="s">
        <v>51</v>
      </c>
      <c r="D2479" t="s">
        <v>31</v>
      </c>
      <c r="E2479">
        <v>6</v>
      </c>
      <c r="F2479" t="str">
        <f t="shared" si="38"/>
        <v>Average Per Ton1-in-2June Monthly System Peak Day50% Cycling6</v>
      </c>
      <c r="G2479">
        <v>0.32809389999999999</v>
      </c>
      <c r="H2479">
        <v>0.32809389999999999</v>
      </c>
      <c r="I2479">
        <v>62.761099999999999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3452</v>
      </c>
      <c r="P2479" t="s">
        <v>59</v>
      </c>
      <c r="Q2479" t="s">
        <v>60</v>
      </c>
    </row>
    <row r="2480" spans="1:17" x14ac:dyDescent="0.25">
      <c r="A2480" t="s">
        <v>28</v>
      </c>
      <c r="B2480" t="s">
        <v>36</v>
      </c>
      <c r="C2480" t="s">
        <v>51</v>
      </c>
      <c r="D2480" t="s">
        <v>31</v>
      </c>
      <c r="E2480">
        <v>6</v>
      </c>
      <c r="F2480" t="str">
        <f t="shared" si="38"/>
        <v>Average Per Premise1-in-2June Monthly System Peak Day50% Cycling6</v>
      </c>
      <c r="G2480">
        <v>2.8277389999999998</v>
      </c>
      <c r="H2480">
        <v>2.8277380000000001</v>
      </c>
      <c r="I2480">
        <v>62.761099999999999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3452</v>
      </c>
      <c r="P2480" t="s">
        <v>59</v>
      </c>
      <c r="Q2480" t="s">
        <v>60</v>
      </c>
    </row>
    <row r="2481" spans="1:17" x14ac:dyDescent="0.25">
      <c r="A2481" t="s">
        <v>29</v>
      </c>
      <c r="B2481" t="s">
        <v>36</v>
      </c>
      <c r="C2481" t="s">
        <v>51</v>
      </c>
      <c r="D2481" t="s">
        <v>31</v>
      </c>
      <c r="E2481">
        <v>6</v>
      </c>
      <c r="F2481" t="str">
        <f t="shared" si="38"/>
        <v>Average Per Device1-in-2June Monthly System Peak Day50% Cycling6</v>
      </c>
      <c r="G2481">
        <v>1.2725010000000001</v>
      </c>
      <c r="H2481">
        <v>1.2725010000000001</v>
      </c>
      <c r="I2481">
        <v>62.761099999999999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3452</v>
      </c>
      <c r="P2481" t="s">
        <v>59</v>
      </c>
      <c r="Q2481" t="s">
        <v>60</v>
      </c>
    </row>
    <row r="2482" spans="1:17" x14ac:dyDescent="0.25">
      <c r="A2482" t="s">
        <v>43</v>
      </c>
      <c r="B2482" t="s">
        <v>36</v>
      </c>
      <c r="C2482" t="s">
        <v>51</v>
      </c>
      <c r="D2482" t="s">
        <v>31</v>
      </c>
      <c r="E2482">
        <v>6</v>
      </c>
      <c r="F2482" t="str">
        <f t="shared" si="38"/>
        <v>Aggregate1-in-2June Monthly System Peak Day50% Cycling6</v>
      </c>
      <c r="G2482">
        <v>9.7613529999999997</v>
      </c>
      <c r="H2482">
        <v>9.7613529999999997</v>
      </c>
      <c r="I2482">
        <v>62.761099999999999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3452</v>
      </c>
      <c r="P2482" t="s">
        <v>59</v>
      </c>
      <c r="Q2482" t="s">
        <v>60</v>
      </c>
    </row>
    <row r="2483" spans="1:17" x14ac:dyDescent="0.25">
      <c r="A2483" t="s">
        <v>30</v>
      </c>
      <c r="B2483" t="s">
        <v>36</v>
      </c>
      <c r="C2483" t="s">
        <v>51</v>
      </c>
      <c r="D2483" t="s">
        <v>26</v>
      </c>
      <c r="E2483">
        <v>6</v>
      </c>
      <c r="F2483" t="str">
        <f t="shared" si="38"/>
        <v>Average Per Ton1-in-2June Monthly System Peak DayAll6</v>
      </c>
      <c r="G2483">
        <v>0.31362509999999999</v>
      </c>
      <c r="H2483">
        <v>0.31362509999999999</v>
      </c>
      <c r="I2483">
        <v>62.656700000000001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4789</v>
      </c>
      <c r="P2483" t="s">
        <v>59</v>
      </c>
      <c r="Q2483" t="s">
        <v>60</v>
      </c>
    </row>
    <row r="2484" spans="1:17" x14ac:dyDescent="0.25">
      <c r="A2484" t="s">
        <v>28</v>
      </c>
      <c r="B2484" t="s">
        <v>36</v>
      </c>
      <c r="C2484" t="s">
        <v>51</v>
      </c>
      <c r="D2484" t="s">
        <v>26</v>
      </c>
      <c r="E2484">
        <v>6</v>
      </c>
      <c r="F2484" t="str">
        <f t="shared" si="38"/>
        <v>Average Per Premise1-in-2June Monthly System Peak DayAll6</v>
      </c>
      <c r="G2484">
        <v>2.8773550000000001</v>
      </c>
      <c r="H2484">
        <v>2.8773550000000001</v>
      </c>
      <c r="I2484">
        <v>62.656700000000001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4789</v>
      </c>
      <c r="P2484" t="s">
        <v>59</v>
      </c>
      <c r="Q2484" t="s">
        <v>60</v>
      </c>
    </row>
    <row r="2485" spans="1:17" x14ac:dyDescent="0.25">
      <c r="A2485" t="s">
        <v>29</v>
      </c>
      <c r="B2485" t="s">
        <v>36</v>
      </c>
      <c r="C2485" t="s">
        <v>51</v>
      </c>
      <c r="D2485" t="s">
        <v>26</v>
      </c>
      <c r="E2485">
        <v>6</v>
      </c>
      <c r="F2485" t="str">
        <f t="shared" si="38"/>
        <v>Average Per Device1-in-2June Monthly System Peak DayAll6</v>
      </c>
      <c r="G2485">
        <v>1.217069</v>
      </c>
      <c r="H2485">
        <v>1.217069</v>
      </c>
      <c r="I2485">
        <v>62.656700000000001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4789</v>
      </c>
      <c r="P2485" t="s">
        <v>59</v>
      </c>
      <c r="Q2485" t="s">
        <v>60</v>
      </c>
    </row>
    <row r="2486" spans="1:17" x14ac:dyDescent="0.25">
      <c r="A2486" t="s">
        <v>43</v>
      </c>
      <c r="B2486" t="s">
        <v>36</v>
      </c>
      <c r="C2486" t="s">
        <v>51</v>
      </c>
      <c r="D2486" t="s">
        <v>26</v>
      </c>
      <c r="E2486">
        <v>6</v>
      </c>
      <c r="F2486" t="str">
        <f t="shared" si="38"/>
        <v>Aggregate1-in-2June Monthly System Peak DayAll6</v>
      </c>
      <c r="G2486">
        <v>13.77965</v>
      </c>
      <c r="H2486">
        <v>13.77965</v>
      </c>
      <c r="I2486">
        <v>62.656700000000001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4789</v>
      </c>
      <c r="P2486" t="s">
        <v>59</v>
      </c>
      <c r="Q2486" t="s">
        <v>60</v>
      </c>
    </row>
    <row r="2487" spans="1:17" x14ac:dyDescent="0.25">
      <c r="A2487" t="s">
        <v>30</v>
      </c>
      <c r="B2487" t="s">
        <v>36</v>
      </c>
      <c r="C2487" t="s">
        <v>52</v>
      </c>
      <c r="D2487" t="s">
        <v>48</v>
      </c>
      <c r="E2487">
        <v>6</v>
      </c>
      <c r="F2487" t="str">
        <f t="shared" si="38"/>
        <v>Average Per Ton1-in-2May Monthly System Peak Day30% Cycling6</v>
      </c>
      <c r="G2487">
        <v>0.22921140000000001</v>
      </c>
      <c r="H2487">
        <v>0.22921140000000001</v>
      </c>
      <c r="I2487">
        <v>60.386699999999998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1337</v>
      </c>
      <c r="P2487" t="s">
        <v>59</v>
      </c>
      <c r="Q2487" t="s">
        <v>60</v>
      </c>
    </row>
    <row r="2488" spans="1:17" x14ac:dyDescent="0.25">
      <c r="A2488" t="s">
        <v>28</v>
      </c>
      <c r="B2488" t="s">
        <v>36</v>
      </c>
      <c r="C2488" t="s">
        <v>52</v>
      </c>
      <c r="D2488" t="s">
        <v>48</v>
      </c>
      <c r="E2488">
        <v>6</v>
      </c>
      <c r="F2488" t="str">
        <f t="shared" si="38"/>
        <v>Average Per Premise1-in-2May Monthly System Peak Day30% Cycling6</v>
      </c>
      <c r="G2488">
        <v>2.4318360000000001</v>
      </c>
      <c r="H2488">
        <v>2.4318360000000001</v>
      </c>
      <c r="I2488">
        <v>60.386699999999998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1337</v>
      </c>
      <c r="P2488" t="s">
        <v>59</v>
      </c>
      <c r="Q2488" t="s">
        <v>60</v>
      </c>
    </row>
    <row r="2489" spans="1:17" x14ac:dyDescent="0.25">
      <c r="A2489" t="s">
        <v>29</v>
      </c>
      <c r="B2489" t="s">
        <v>36</v>
      </c>
      <c r="C2489" t="s">
        <v>52</v>
      </c>
      <c r="D2489" t="s">
        <v>48</v>
      </c>
      <c r="E2489">
        <v>6</v>
      </c>
      <c r="F2489" t="str">
        <f t="shared" si="38"/>
        <v>Average Per Device1-in-2May Monthly System Peak Day30% Cycling6</v>
      </c>
      <c r="G2489">
        <v>0.89054080000000002</v>
      </c>
      <c r="H2489">
        <v>0.89054080000000002</v>
      </c>
      <c r="I2489">
        <v>60.386699999999998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1337</v>
      </c>
      <c r="P2489" t="s">
        <v>59</v>
      </c>
      <c r="Q2489" t="s">
        <v>60</v>
      </c>
    </row>
    <row r="2490" spans="1:17" x14ac:dyDescent="0.25">
      <c r="A2490" t="s">
        <v>43</v>
      </c>
      <c r="B2490" t="s">
        <v>36</v>
      </c>
      <c r="C2490" t="s">
        <v>52</v>
      </c>
      <c r="D2490" t="s">
        <v>48</v>
      </c>
      <c r="E2490">
        <v>6</v>
      </c>
      <c r="F2490" t="str">
        <f t="shared" si="38"/>
        <v>Aggregate1-in-2May Monthly System Peak Day30% Cycling6</v>
      </c>
      <c r="G2490">
        <v>3.2513649999999998</v>
      </c>
      <c r="H2490">
        <v>3.2513649999999998</v>
      </c>
      <c r="I2490">
        <v>60.386699999999998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1337</v>
      </c>
      <c r="P2490" t="s">
        <v>59</v>
      </c>
      <c r="Q2490" t="s">
        <v>60</v>
      </c>
    </row>
    <row r="2491" spans="1:17" x14ac:dyDescent="0.25">
      <c r="A2491" t="s">
        <v>30</v>
      </c>
      <c r="B2491" t="s">
        <v>36</v>
      </c>
      <c r="C2491" t="s">
        <v>52</v>
      </c>
      <c r="D2491" t="s">
        <v>31</v>
      </c>
      <c r="E2491">
        <v>6</v>
      </c>
      <c r="F2491" t="str">
        <f t="shared" si="38"/>
        <v>Average Per Ton1-in-2May Monthly System Peak Day50% Cycling6</v>
      </c>
      <c r="G2491">
        <v>0.30752800000000002</v>
      </c>
      <c r="H2491">
        <v>0.30752800000000002</v>
      </c>
      <c r="I2491">
        <v>60.513800000000003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3452</v>
      </c>
      <c r="P2491" t="s">
        <v>59</v>
      </c>
      <c r="Q2491" t="s">
        <v>60</v>
      </c>
    </row>
    <row r="2492" spans="1:17" x14ac:dyDescent="0.25">
      <c r="A2492" t="s">
        <v>28</v>
      </c>
      <c r="B2492" t="s">
        <v>36</v>
      </c>
      <c r="C2492" t="s">
        <v>52</v>
      </c>
      <c r="D2492" t="s">
        <v>31</v>
      </c>
      <c r="E2492">
        <v>6</v>
      </c>
      <c r="F2492" t="str">
        <f t="shared" si="38"/>
        <v>Average Per Premise1-in-2May Monthly System Peak Day50% Cycling6</v>
      </c>
      <c r="G2492">
        <v>2.650487</v>
      </c>
      <c r="H2492">
        <v>2.650487</v>
      </c>
      <c r="I2492">
        <v>60.513800000000003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3452</v>
      </c>
      <c r="P2492" t="s">
        <v>59</v>
      </c>
      <c r="Q2492" t="s">
        <v>60</v>
      </c>
    </row>
    <row r="2493" spans="1:17" x14ac:dyDescent="0.25">
      <c r="A2493" t="s">
        <v>29</v>
      </c>
      <c r="B2493" t="s">
        <v>36</v>
      </c>
      <c r="C2493" t="s">
        <v>52</v>
      </c>
      <c r="D2493" t="s">
        <v>31</v>
      </c>
      <c r="E2493">
        <v>6</v>
      </c>
      <c r="F2493" t="str">
        <f t="shared" si="38"/>
        <v>Average Per Device1-in-2May Monthly System Peak Day50% Cycling6</v>
      </c>
      <c r="G2493">
        <v>1.192736</v>
      </c>
      <c r="H2493">
        <v>1.192736</v>
      </c>
      <c r="I2493">
        <v>60.513800000000003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3452</v>
      </c>
      <c r="P2493" t="s">
        <v>59</v>
      </c>
      <c r="Q2493" t="s">
        <v>60</v>
      </c>
    </row>
    <row r="2494" spans="1:17" x14ac:dyDescent="0.25">
      <c r="A2494" t="s">
        <v>43</v>
      </c>
      <c r="B2494" t="s">
        <v>36</v>
      </c>
      <c r="C2494" t="s">
        <v>52</v>
      </c>
      <c r="D2494" t="s">
        <v>31</v>
      </c>
      <c r="E2494">
        <v>6</v>
      </c>
      <c r="F2494" t="str">
        <f t="shared" si="38"/>
        <v>Aggregate1-in-2May Monthly System Peak Day50% Cycling6</v>
      </c>
      <c r="G2494">
        <v>9.1494820000000008</v>
      </c>
      <c r="H2494">
        <v>9.1494820000000008</v>
      </c>
      <c r="I2494">
        <v>60.513800000000003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3452</v>
      </c>
      <c r="P2494" t="s">
        <v>59</v>
      </c>
      <c r="Q2494" t="s">
        <v>60</v>
      </c>
    </row>
    <row r="2495" spans="1:17" x14ac:dyDescent="0.25">
      <c r="A2495" t="s">
        <v>30</v>
      </c>
      <c r="B2495" t="s">
        <v>36</v>
      </c>
      <c r="C2495" t="s">
        <v>52</v>
      </c>
      <c r="D2495" t="s">
        <v>26</v>
      </c>
      <c r="E2495">
        <v>6</v>
      </c>
      <c r="F2495" t="str">
        <f t="shared" si="38"/>
        <v>Average Per Ton1-in-2May Monthly System Peak DayAll6</v>
      </c>
      <c r="G2495">
        <v>0.28566200000000003</v>
      </c>
      <c r="H2495">
        <v>0.28566200000000003</v>
      </c>
      <c r="I2495">
        <v>60.478299999999997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4789</v>
      </c>
      <c r="P2495" t="s">
        <v>59</v>
      </c>
      <c r="Q2495" t="s">
        <v>60</v>
      </c>
    </row>
    <row r="2496" spans="1:17" x14ac:dyDescent="0.25">
      <c r="A2496" t="s">
        <v>28</v>
      </c>
      <c r="B2496" t="s">
        <v>36</v>
      </c>
      <c r="C2496" t="s">
        <v>52</v>
      </c>
      <c r="D2496" t="s">
        <v>26</v>
      </c>
      <c r="E2496">
        <v>6</v>
      </c>
      <c r="F2496" t="str">
        <f t="shared" si="38"/>
        <v>Average Per Premise1-in-2May Monthly System Peak DayAll6</v>
      </c>
      <c r="G2496">
        <v>2.6208079999999998</v>
      </c>
      <c r="H2496">
        <v>2.6208079999999998</v>
      </c>
      <c r="I2496">
        <v>60.478299999999997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4789</v>
      </c>
      <c r="P2496" t="s">
        <v>59</v>
      </c>
      <c r="Q2496" t="s">
        <v>60</v>
      </c>
    </row>
    <row r="2497" spans="1:17" x14ac:dyDescent="0.25">
      <c r="A2497" t="s">
        <v>29</v>
      </c>
      <c r="B2497" t="s">
        <v>36</v>
      </c>
      <c r="C2497" t="s">
        <v>52</v>
      </c>
      <c r="D2497" t="s">
        <v>26</v>
      </c>
      <c r="E2497">
        <v>6</v>
      </c>
      <c r="F2497" t="str">
        <f t="shared" si="38"/>
        <v>Average Per Device1-in-2May Monthly System Peak DayAll6</v>
      </c>
      <c r="G2497">
        <v>1.108554</v>
      </c>
      <c r="H2497">
        <v>1.108554</v>
      </c>
      <c r="I2497">
        <v>60.478299999999997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4789</v>
      </c>
      <c r="P2497" t="s">
        <v>59</v>
      </c>
      <c r="Q2497" t="s">
        <v>60</v>
      </c>
    </row>
    <row r="2498" spans="1:17" x14ac:dyDescent="0.25">
      <c r="A2498" t="s">
        <v>43</v>
      </c>
      <c r="B2498" t="s">
        <v>36</v>
      </c>
      <c r="C2498" t="s">
        <v>52</v>
      </c>
      <c r="D2498" t="s">
        <v>26</v>
      </c>
      <c r="E2498">
        <v>6</v>
      </c>
      <c r="F2498" t="str">
        <f t="shared" si="38"/>
        <v>Aggregate1-in-2May Monthly System Peak DayAll6</v>
      </c>
      <c r="G2498">
        <v>12.55105</v>
      </c>
      <c r="H2498">
        <v>12.55105</v>
      </c>
      <c r="I2498">
        <v>60.478299999999997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4789</v>
      </c>
      <c r="P2498" t="s">
        <v>59</v>
      </c>
      <c r="Q2498" t="s">
        <v>60</v>
      </c>
    </row>
    <row r="2499" spans="1:17" x14ac:dyDescent="0.25">
      <c r="A2499" t="s">
        <v>30</v>
      </c>
      <c r="B2499" t="s">
        <v>36</v>
      </c>
      <c r="C2499" t="s">
        <v>53</v>
      </c>
      <c r="D2499" t="s">
        <v>48</v>
      </c>
      <c r="E2499">
        <v>6</v>
      </c>
      <c r="F2499" t="str">
        <f t="shared" ref="F2499:F2562" si="39">CONCATENATE(A2499,B2499,C2499,D2499,E2499)</f>
        <v>Average Per Ton1-in-2October Monthly System Peak Day30% Cycling6</v>
      </c>
      <c r="G2499">
        <v>0.26811889999999999</v>
      </c>
      <c r="H2499">
        <v>0.26811889999999999</v>
      </c>
      <c r="I2499">
        <v>60.376800000000003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1337</v>
      </c>
      <c r="P2499" t="s">
        <v>59</v>
      </c>
      <c r="Q2499" t="s">
        <v>60</v>
      </c>
    </row>
    <row r="2500" spans="1:17" x14ac:dyDescent="0.25">
      <c r="A2500" t="s">
        <v>28</v>
      </c>
      <c r="B2500" t="s">
        <v>36</v>
      </c>
      <c r="C2500" t="s">
        <v>53</v>
      </c>
      <c r="D2500" t="s">
        <v>48</v>
      </c>
      <c r="E2500">
        <v>6</v>
      </c>
      <c r="F2500" t="str">
        <f t="shared" si="39"/>
        <v>Average Per Premise1-in-2October Monthly System Peak Day30% Cycling6</v>
      </c>
      <c r="G2500">
        <v>2.8446280000000002</v>
      </c>
      <c r="H2500">
        <v>2.8446280000000002</v>
      </c>
      <c r="I2500">
        <v>60.376800000000003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1337</v>
      </c>
      <c r="P2500" t="s">
        <v>59</v>
      </c>
      <c r="Q2500" t="s">
        <v>60</v>
      </c>
    </row>
    <row r="2501" spans="1:17" x14ac:dyDescent="0.25">
      <c r="A2501" t="s">
        <v>29</v>
      </c>
      <c r="B2501" t="s">
        <v>36</v>
      </c>
      <c r="C2501" t="s">
        <v>53</v>
      </c>
      <c r="D2501" t="s">
        <v>48</v>
      </c>
      <c r="E2501">
        <v>6</v>
      </c>
      <c r="F2501" t="str">
        <f t="shared" si="39"/>
        <v>Average Per Device1-in-2October Monthly System Peak Day30% Cycling6</v>
      </c>
      <c r="G2501">
        <v>1.041706</v>
      </c>
      <c r="H2501">
        <v>1.041706</v>
      </c>
      <c r="I2501">
        <v>60.376800000000003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1337</v>
      </c>
      <c r="P2501" t="s">
        <v>59</v>
      </c>
      <c r="Q2501" t="s">
        <v>60</v>
      </c>
    </row>
    <row r="2502" spans="1:17" x14ac:dyDescent="0.25">
      <c r="A2502" t="s">
        <v>43</v>
      </c>
      <c r="B2502" t="s">
        <v>36</v>
      </c>
      <c r="C2502" t="s">
        <v>53</v>
      </c>
      <c r="D2502" t="s">
        <v>48</v>
      </c>
      <c r="E2502">
        <v>6</v>
      </c>
      <c r="F2502" t="str">
        <f t="shared" si="39"/>
        <v>Aggregate1-in-2October Monthly System Peak Day30% Cycling6</v>
      </c>
      <c r="G2502">
        <v>3.803267</v>
      </c>
      <c r="H2502">
        <v>3.803267</v>
      </c>
      <c r="I2502">
        <v>60.376800000000003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1337</v>
      </c>
      <c r="P2502" t="s">
        <v>59</v>
      </c>
      <c r="Q2502" t="s">
        <v>60</v>
      </c>
    </row>
    <row r="2503" spans="1:17" x14ac:dyDescent="0.25">
      <c r="A2503" t="s">
        <v>30</v>
      </c>
      <c r="B2503" t="s">
        <v>36</v>
      </c>
      <c r="C2503" t="s">
        <v>53</v>
      </c>
      <c r="D2503" t="s">
        <v>31</v>
      </c>
      <c r="E2503">
        <v>6</v>
      </c>
      <c r="F2503" t="str">
        <f t="shared" si="39"/>
        <v>Average Per Ton1-in-2October Monthly System Peak Day50% Cycling6</v>
      </c>
      <c r="G2503">
        <v>0.32546969999999997</v>
      </c>
      <c r="H2503">
        <v>0.32546969999999997</v>
      </c>
      <c r="I2503">
        <v>60.9116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3452</v>
      </c>
      <c r="P2503" t="s">
        <v>59</v>
      </c>
      <c r="Q2503" t="s">
        <v>60</v>
      </c>
    </row>
    <row r="2504" spans="1:17" x14ac:dyDescent="0.25">
      <c r="A2504" t="s">
        <v>28</v>
      </c>
      <c r="B2504" t="s">
        <v>36</v>
      </c>
      <c r="C2504" t="s">
        <v>53</v>
      </c>
      <c r="D2504" t="s">
        <v>31</v>
      </c>
      <c r="E2504">
        <v>6</v>
      </c>
      <c r="F2504" t="str">
        <f t="shared" si="39"/>
        <v>Average Per Premise1-in-2October Monthly System Peak Day50% Cycling6</v>
      </c>
      <c r="G2504">
        <v>2.8051210000000002</v>
      </c>
      <c r="H2504">
        <v>2.8051210000000002</v>
      </c>
      <c r="I2504">
        <v>60.9116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3452</v>
      </c>
      <c r="P2504" t="s">
        <v>59</v>
      </c>
      <c r="Q2504" t="s">
        <v>60</v>
      </c>
    </row>
    <row r="2505" spans="1:17" x14ac:dyDescent="0.25">
      <c r="A2505" t="s">
        <v>29</v>
      </c>
      <c r="B2505" t="s">
        <v>36</v>
      </c>
      <c r="C2505" t="s">
        <v>53</v>
      </c>
      <c r="D2505" t="s">
        <v>31</v>
      </c>
      <c r="E2505">
        <v>6</v>
      </c>
      <c r="F2505" t="str">
        <f t="shared" si="39"/>
        <v>Average Per Device1-in-2October Monthly System Peak Day50% Cycling6</v>
      </c>
      <c r="G2505">
        <v>1.2623230000000001</v>
      </c>
      <c r="H2505">
        <v>1.2623230000000001</v>
      </c>
      <c r="I2505">
        <v>60.9116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3452</v>
      </c>
      <c r="P2505" t="s">
        <v>59</v>
      </c>
      <c r="Q2505" t="s">
        <v>60</v>
      </c>
    </row>
    <row r="2506" spans="1:17" x14ac:dyDescent="0.25">
      <c r="A2506" t="s">
        <v>43</v>
      </c>
      <c r="B2506" t="s">
        <v>36</v>
      </c>
      <c r="C2506" t="s">
        <v>53</v>
      </c>
      <c r="D2506" t="s">
        <v>31</v>
      </c>
      <c r="E2506">
        <v>6</v>
      </c>
      <c r="F2506" t="str">
        <f t="shared" si="39"/>
        <v>Aggregate1-in-2October Monthly System Peak Day50% Cycling6</v>
      </c>
      <c r="G2506">
        <v>9.6832790000000006</v>
      </c>
      <c r="H2506">
        <v>9.6832790000000006</v>
      </c>
      <c r="I2506">
        <v>60.9116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3452</v>
      </c>
      <c r="P2506" t="s">
        <v>59</v>
      </c>
      <c r="Q2506" t="s">
        <v>60</v>
      </c>
    </row>
    <row r="2507" spans="1:17" x14ac:dyDescent="0.25">
      <c r="A2507" t="s">
        <v>30</v>
      </c>
      <c r="B2507" t="s">
        <v>36</v>
      </c>
      <c r="C2507" t="s">
        <v>53</v>
      </c>
      <c r="D2507" t="s">
        <v>26</v>
      </c>
      <c r="E2507">
        <v>6</v>
      </c>
      <c r="F2507" t="str">
        <f t="shared" si="39"/>
        <v>Average Per Ton1-in-2October Monthly System Peak DayAll6</v>
      </c>
      <c r="G2507">
        <v>0.30945739999999999</v>
      </c>
      <c r="H2507">
        <v>0.30945739999999999</v>
      </c>
      <c r="I2507">
        <v>60.762300000000003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4789</v>
      </c>
      <c r="P2507" t="s">
        <v>59</v>
      </c>
      <c r="Q2507" t="s">
        <v>60</v>
      </c>
    </row>
    <row r="2508" spans="1:17" x14ac:dyDescent="0.25">
      <c r="A2508" t="s">
        <v>28</v>
      </c>
      <c r="B2508" t="s">
        <v>36</v>
      </c>
      <c r="C2508" t="s">
        <v>53</v>
      </c>
      <c r="D2508" t="s">
        <v>26</v>
      </c>
      <c r="E2508">
        <v>6</v>
      </c>
      <c r="F2508" t="str">
        <f t="shared" si="39"/>
        <v>Average Per Premise1-in-2October Monthly System Peak DayAll6</v>
      </c>
      <c r="G2508">
        <v>2.839118</v>
      </c>
      <c r="H2508">
        <v>2.839118</v>
      </c>
      <c r="I2508">
        <v>60.762300000000003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4789</v>
      </c>
      <c r="P2508" t="s">
        <v>59</v>
      </c>
      <c r="Q2508" t="s">
        <v>60</v>
      </c>
    </row>
    <row r="2509" spans="1:17" x14ac:dyDescent="0.25">
      <c r="A2509" t="s">
        <v>29</v>
      </c>
      <c r="B2509" t="s">
        <v>36</v>
      </c>
      <c r="C2509" t="s">
        <v>53</v>
      </c>
      <c r="D2509" t="s">
        <v>26</v>
      </c>
      <c r="E2509">
        <v>6</v>
      </c>
      <c r="F2509" t="str">
        <f t="shared" si="39"/>
        <v>Average Per Device1-in-2October Monthly System Peak DayAll6</v>
      </c>
      <c r="G2509">
        <v>1.200895</v>
      </c>
      <c r="H2509">
        <v>1.200895</v>
      </c>
      <c r="I2509">
        <v>60.762300000000003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4789</v>
      </c>
      <c r="P2509" t="s">
        <v>59</v>
      </c>
      <c r="Q2509" t="s">
        <v>60</v>
      </c>
    </row>
    <row r="2510" spans="1:17" x14ac:dyDescent="0.25">
      <c r="A2510" t="s">
        <v>43</v>
      </c>
      <c r="B2510" t="s">
        <v>36</v>
      </c>
      <c r="C2510" t="s">
        <v>53</v>
      </c>
      <c r="D2510" t="s">
        <v>26</v>
      </c>
      <c r="E2510">
        <v>6</v>
      </c>
      <c r="F2510" t="str">
        <f t="shared" si="39"/>
        <v>Aggregate1-in-2October Monthly System Peak DayAll6</v>
      </c>
      <c r="G2510">
        <v>13.596539999999999</v>
      </c>
      <c r="H2510">
        <v>13.596539999999999</v>
      </c>
      <c r="I2510">
        <v>60.762300000000003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4789</v>
      </c>
      <c r="P2510" t="s">
        <v>59</v>
      </c>
      <c r="Q2510" t="s">
        <v>60</v>
      </c>
    </row>
    <row r="2511" spans="1:17" x14ac:dyDescent="0.25">
      <c r="A2511" t="s">
        <v>30</v>
      </c>
      <c r="B2511" t="s">
        <v>36</v>
      </c>
      <c r="C2511" t="s">
        <v>54</v>
      </c>
      <c r="D2511" t="s">
        <v>48</v>
      </c>
      <c r="E2511">
        <v>6</v>
      </c>
      <c r="F2511" t="str">
        <f t="shared" si="39"/>
        <v>Average Per Ton1-in-2September Monthly System Peak Day30% Cycling6</v>
      </c>
      <c r="G2511">
        <v>0.36960199999999999</v>
      </c>
      <c r="H2511">
        <v>0.36960199999999999</v>
      </c>
      <c r="I2511">
        <v>68.202500000000001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1337</v>
      </c>
      <c r="P2511" t="s">
        <v>59</v>
      </c>
      <c r="Q2511" t="s">
        <v>60</v>
      </c>
    </row>
    <row r="2512" spans="1:17" x14ac:dyDescent="0.25">
      <c r="A2512" t="s">
        <v>28</v>
      </c>
      <c r="B2512" t="s">
        <v>36</v>
      </c>
      <c r="C2512" t="s">
        <v>54</v>
      </c>
      <c r="D2512" t="s">
        <v>48</v>
      </c>
      <c r="E2512">
        <v>6</v>
      </c>
      <c r="F2512" t="str">
        <f t="shared" si="39"/>
        <v>Average Per Premise1-in-2September Monthly System Peak Day30% Cycling6</v>
      </c>
      <c r="G2512">
        <v>3.9213200000000001</v>
      </c>
      <c r="H2512">
        <v>3.9213200000000001</v>
      </c>
      <c r="I2512">
        <v>68.202500000000001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1337</v>
      </c>
      <c r="P2512" t="s">
        <v>59</v>
      </c>
      <c r="Q2512" t="s">
        <v>60</v>
      </c>
    </row>
    <row r="2513" spans="1:17" x14ac:dyDescent="0.25">
      <c r="A2513" t="s">
        <v>29</v>
      </c>
      <c r="B2513" t="s">
        <v>36</v>
      </c>
      <c r="C2513" t="s">
        <v>54</v>
      </c>
      <c r="D2513" t="s">
        <v>48</v>
      </c>
      <c r="E2513">
        <v>6</v>
      </c>
      <c r="F2513" t="str">
        <f t="shared" si="39"/>
        <v>Average Per Device1-in-2September Monthly System Peak Day30% Cycling6</v>
      </c>
      <c r="G2513">
        <v>1.435991</v>
      </c>
      <c r="H2513">
        <v>1.435991</v>
      </c>
      <c r="I2513">
        <v>68.202500000000001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1337</v>
      </c>
      <c r="P2513" t="s">
        <v>59</v>
      </c>
      <c r="Q2513" t="s">
        <v>60</v>
      </c>
    </row>
    <row r="2514" spans="1:17" x14ac:dyDescent="0.25">
      <c r="A2514" t="s">
        <v>43</v>
      </c>
      <c r="B2514" t="s">
        <v>36</v>
      </c>
      <c r="C2514" t="s">
        <v>54</v>
      </c>
      <c r="D2514" t="s">
        <v>48</v>
      </c>
      <c r="E2514">
        <v>6</v>
      </c>
      <c r="F2514" t="str">
        <f t="shared" si="39"/>
        <v>Aggregate1-in-2September Monthly System Peak Day30% Cycling6</v>
      </c>
      <c r="G2514">
        <v>5.2428049999999997</v>
      </c>
      <c r="H2514">
        <v>5.2428049999999997</v>
      </c>
      <c r="I2514">
        <v>68.202500000000001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1337</v>
      </c>
      <c r="P2514" t="s">
        <v>59</v>
      </c>
      <c r="Q2514" t="s">
        <v>60</v>
      </c>
    </row>
    <row r="2515" spans="1:17" x14ac:dyDescent="0.25">
      <c r="A2515" t="s">
        <v>30</v>
      </c>
      <c r="B2515" t="s">
        <v>36</v>
      </c>
      <c r="C2515" t="s">
        <v>54</v>
      </c>
      <c r="D2515" t="s">
        <v>31</v>
      </c>
      <c r="E2515">
        <v>6</v>
      </c>
      <c r="F2515" t="str">
        <f t="shared" si="39"/>
        <v>Average Per Ton1-in-2September Monthly System Peak Day50% Cycling6</v>
      </c>
      <c r="G2515">
        <v>0.3668054</v>
      </c>
      <c r="H2515">
        <v>0.3668054</v>
      </c>
      <c r="I2515">
        <v>68.515600000000006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3452</v>
      </c>
      <c r="P2515" t="s">
        <v>59</v>
      </c>
      <c r="Q2515" t="s">
        <v>60</v>
      </c>
    </row>
    <row r="2516" spans="1:17" x14ac:dyDescent="0.25">
      <c r="A2516" t="s">
        <v>28</v>
      </c>
      <c r="B2516" t="s">
        <v>36</v>
      </c>
      <c r="C2516" t="s">
        <v>54</v>
      </c>
      <c r="D2516" t="s">
        <v>31</v>
      </c>
      <c r="E2516">
        <v>6</v>
      </c>
      <c r="F2516" t="str">
        <f t="shared" si="39"/>
        <v>Average Per Premise1-in-2September Monthly System Peak Day50% Cycling6</v>
      </c>
      <c r="G2516">
        <v>3.1613799999999999</v>
      </c>
      <c r="H2516">
        <v>3.1613799999999999</v>
      </c>
      <c r="I2516">
        <v>68.515600000000006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3452</v>
      </c>
      <c r="P2516" t="s">
        <v>59</v>
      </c>
      <c r="Q2516" t="s">
        <v>60</v>
      </c>
    </row>
    <row r="2517" spans="1:17" x14ac:dyDescent="0.25">
      <c r="A2517" t="s">
        <v>29</v>
      </c>
      <c r="B2517" t="s">
        <v>36</v>
      </c>
      <c r="C2517" t="s">
        <v>54</v>
      </c>
      <c r="D2517" t="s">
        <v>31</v>
      </c>
      <c r="E2517">
        <v>6</v>
      </c>
      <c r="F2517" t="str">
        <f t="shared" si="39"/>
        <v>Average Per Device1-in-2September Monthly System Peak Day50% Cycling6</v>
      </c>
      <c r="G2517">
        <v>1.422642</v>
      </c>
      <c r="H2517">
        <v>1.422642</v>
      </c>
      <c r="I2517">
        <v>68.515600000000006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3452</v>
      </c>
      <c r="P2517" t="s">
        <v>59</v>
      </c>
      <c r="Q2517" t="s">
        <v>60</v>
      </c>
    </row>
    <row r="2518" spans="1:17" x14ac:dyDescent="0.25">
      <c r="A2518" t="s">
        <v>43</v>
      </c>
      <c r="B2518" t="s">
        <v>36</v>
      </c>
      <c r="C2518" t="s">
        <v>54</v>
      </c>
      <c r="D2518" t="s">
        <v>31</v>
      </c>
      <c r="E2518">
        <v>6</v>
      </c>
      <c r="F2518" t="str">
        <f t="shared" si="39"/>
        <v>Aggregate1-in-2September Monthly System Peak Day50% Cycling6</v>
      </c>
      <c r="G2518">
        <v>10.91309</v>
      </c>
      <c r="H2518">
        <v>10.913080000000001</v>
      </c>
      <c r="I2518">
        <v>68.515600000000006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3452</v>
      </c>
      <c r="P2518" t="s">
        <v>59</v>
      </c>
      <c r="Q2518" t="s">
        <v>60</v>
      </c>
    </row>
    <row r="2519" spans="1:17" x14ac:dyDescent="0.25">
      <c r="A2519" t="s">
        <v>30</v>
      </c>
      <c r="B2519" t="s">
        <v>36</v>
      </c>
      <c r="C2519" t="s">
        <v>54</v>
      </c>
      <c r="D2519" t="s">
        <v>26</v>
      </c>
      <c r="E2519">
        <v>6</v>
      </c>
      <c r="F2519" t="str">
        <f t="shared" si="39"/>
        <v>Average Per Ton1-in-2September Monthly System Peak DayAll6</v>
      </c>
      <c r="G2519">
        <v>0.36758619999999997</v>
      </c>
      <c r="H2519">
        <v>0.36758619999999997</v>
      </c>
      <c r="I2519">
        <v>68.428200000000004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4789</v>
      </c>
      <c r="P2519" t="s">
        <v>59</v>
      </c>
      <c r="Q2519" t="s">
        <v>60</v>
      </c>
    </row>
    <row r="2520" spans="1:17" x14ac:dyDescent="0.25">
      <c r="A2520" t="s">
        <v>28</v>
      </c>
      <c r="B2520" t="s">
        <v>36</v>
      </c>
      <c r="C2520" t="s">
        <v>54</v>
      </c>
      <c r="D2520" t="s">
        <v>26</v>
      </c>
      <c r="E2520">
        <v>6</v>
      </c>
      <c r="F2520" t="str">
        <f t="shared" si="39"/>
        <v>Average Per Premise1-in-2September Monthly System Peak DayAll6</v>
      </c>
      <c r="G2520">
        <v>3.3724210000000001</v>
      </c>
      <c r="H2520">
        <v>3.3724210000000001</v>
      </c>
      <c r="I2520">
        <v>68.428200000000004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4789</v>
      </c>
      <c r="P2520" t="s">
        <v>59</v>
      </c>
      <c r="Q2520" t="s">
        <v>60</v>
      </c>
    </row>
    <row r="2521" spans="1:17" x14ac:dyDescent="0.25">
      <c r="A2521" t="s">
        <v>29</v>
      </c>
      <c r="B2521" t="s">
        <v>36</v>
      </c>
      <c r="C2521" t="s">
        <v>54</v>
      </c>
      <c r="D2521" t="s">
        <v>26</v>
      </c>
      <c r="E2521">
        <v>6</v>
      </c>
      <c r="F2521" t="str">
        <f t="shared" si="39"/>
        <v>Average Per Device1-in-2September Monthly System Peak DayAll6</v>
      </c>
      <c r="G2521">
        <v>1.4264730000000001</v>
      </c>
      <c r="H2521">
        <v>1.4264730000000001</v>
      </c>
      <c r="I2521">
        <v>68.428200000000004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4789</v>
      </c>
      <c r="P2521" t="s">
        <v>59</v>
      </c>
      <c r="Q2521" t="s">
        <v>60</v>
      </c>
    </row>
    <row r="2522" spans="1:17" x14ac:dyDescent="0.25">
      <c r="A2522" t="s">
        <v>43</v>
      </c>
      <c r="B2522" t="s">
        <v>36</v>
      </c>
      <c r="C2522" t="s">
        <v>54</v>
      </c>
      <c r="D2522" t="s">
        <v>26</v>
      </c>
      <c r="E2522">
        <v>6</v>
      </c>
      <c r="F2522" t="str">
        <f t="shared" si="39"/>
        <v>Aggregate1-in-2September Monthly System Peak DayAll6</v>
      </c>
      <c r="G2522">
        <v>16.15053</v>
      </c>
      <c r="H2522">
        <v>16.15053</v>
      </c>
      <c r="I2522">
        <v>68.428200000000004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4789</v>
      </c>
      <c r="P2522" t="s">
        <v>59</v>
      </c>
      <c r="Q2522" t="s">
        <v>60</v>
      </c>
    </row>
    <row r="2523" spans="1:17" x14ac:dyDescent="0.25">
      <c r="A2523" t="s">
        <v>30</v>
      </c>
      <c r="B2523" t="s">
        <v>36</v>
      </c>
      <c r="C2523" t="s">
        <v>49</v>
      </c>
      <c r="D2523" t="s">
        <v>48</v>
      </c>
      <c r="E2523">
        <v>7</v>
      </c>
      <c r="F2523" t="str">
        <f t="shared" si="39"/>
        <v>Average Per Ton1-in-2August Monthly System Peak Day30% Cycling7</v>
      </c>
      <c r="G2523">
        <v>0.41764410000000002</v>
      </c>
      <c r="H2523">
        <v>0.41764410000000002</v>
      </c>
      <c r="I2523">
        <v>68.349599999999995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1337</v>
      </c>
      <c r="P2523" t="s">
        <v>59</v>
      </c>
      <c r="Q2523" t="s">
        <v>60</v>
      </c>
    </row>
    <row r="2524" spans="1:17" x14ac:dyDescent="0.25">
      <c r="A2524" t="s">
        <v>28</v>
      </c>
      <c r="B2524" t="s">
        <v>36</v>
      </c>
      <c r="C2524" t="s">
        <v>49</v>
      </c>
      <c r="D2524" t="s">
        <v>48</v>
      </c>
      <c r="E2524">
        <v>7</v>
      </c>
      <c r="F2524" t="str">
        <f t="shared" si="39"/>
        <v>Average Per Premise1-in-2August Monthly System Peak Day30% Cycling7</v>
      </c>
      <c r="G2524">
        <v>4.4310260000000001</v>
      </c>
      <c r="H2524">
        <v>4.4310260000000001</v>
      </c>
      <c r="I2524">
        <v>68.349599999999995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1337</v>
      </c>
      <c r="P2524" t="s">
        <v>59</v>
      </c>
      <c r="Q2524" t="s">
        <v>60</v>
      </c>
    </row>
    <row r="2525" spans="1:17" x14ac:dyDescent="0.25">
      <c r="A2525" t="s">
        <v>29</v>
      </c>
      <c r="B2525" t="s">
        <v>36</v>
      </c>
      <c r="C2525" t="s">
        <v>49</v>
      </c>
      <c r="D2525" t="s">
        <v>48</v>
      </c>
      <c r="E2525">
        <v>7</v>
      </c>
      <c r="F2525" t="str">
        <f t="shared" si="39"/>
        <v>Average Per Device1-in-2August Monthly System Peak Day30% Cycling7</v>
      </c>
      <c r="G2525">
        <v>1.622646</v>
      </c>
      <c r="H2525">
        <v>1.622646</v>
      </c>
      <c r="I2525">
        <v>68.349599999999995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1337</v>
      </c>
      <c r="P2525" t="s">
        <v>59</v>
      </c>
      <c r="Q2525" t="s">
        <v>60</v>
      </c>
    </row>
    <row r="2526" spans="1:17" x14ac:dyDescent="0.25">
      <c r="A2526" t="s">
        <v>43</v>
      </c>
      <c r="B2526" t="s">
        <v>36</v>
      </c>
      <c r="C2526" t="s">
        <v>49</v>
      </c>
      <c r="D2526" t="s">
        <v>48</v>
      </c>
      <c r="E2526">
        <v>7</v>
      </c>
      <c r="F2526" t="str">
        <f t="shared" si="39"/>
        <v>Aggregate1-in-2August Monthly System Peak Day30% Cycling7</v>
      </c>
      <c r="G2526">
        <v>5.9242819999999998</v>
      </c>
      <c r="H2526">
        <v>5.9242819999999998</v>
      </c>
      <c r="I2526">
        <v>68.349599999999995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1337</v>
      </c>
      <c r="P2526" t="s">
        <v>59</v>
      </c>
      <c r="Q2526" t="s">
        <v>60</v>
      </c>
    </row>
    <row r="2527" spans="1:17" x14ac:dyDescent="0.25">
      <c r="A2527" t="s">
        <v>30</v>
      </c>
      <c r="B2527" t="s">
        <v>36</v>
      </c>
      <c r="C2527" t="s">
        <v>49</v>
      </c>
      <c r="D2527" t="s">
        <v>31</v>
      </c>
      <c r="E2527">
        <v>7</v>
      </c>
      <c r="F2527" t="str">
        <f t="shared" si="39"/>
        <v>Average Per Ton1-in-2August Monthly System Peak Day50% Cycling7</v>
      </c>
      <c r="G2527">
        <v>0.41295280000000001</v>
      </c>
      <c r="H2527">
        <v>0.41295280000000001</v>
      </c>
      <c r="I2527">
        <v>68.628900000000002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3452</v>
      </c>
      <c r="P2527" t="s">
        <v>59</v>
      </c>
      <c r="Q2527" t="s">
        <v>60</v>
      </c>
    </row>
    <row r="2528" spans="1:17" x14ac:dyDescent="0.25">
      <c r="A2528" t="s">
        <v>28</v>
      </c>
      <c r="B2528" t="s">
        <v>36</v>
      </c>
      <c r="C2528" t="s">
        <v>49</v>
      </c>
      <c r="D2528" t="s">
        <v>31</v>
      </c>
      <c r="E2528">
        <v>7</v>
      </c>
      <c r="F2528" t="str">
        <f t="shared" si="39"/>
        <v>Average Per Premise1-in-2August Monthly System Peak Day50% Cycling7</v>
      </c>
      <c r="G2528">
        <v>3.5591110000000001</v>
      </c>
      <c r="H2528">
        <v>3.5591110000000001</v>
      </c>
      <c r="I2528">
        <v>68.628900000000002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3452</v>
      </c>
      <c r="P2528" t="s">
        <v>59</v>
      </c>
      <c r="Q2528" t="s">
        <v>60</v>
      </c>
    </row>
    <row r="2529" spans="1:17" x14ac:dyDescent="0.25">
      <c r="A2529" t="s">
        <v>29</v>
      </c>
      <c r="B2529" t="s">
        <v>36</v>
      </c>
      <c r="C2529" t="s">
        <v>49</v>
      </c>
      <c r="D2529" t="s">
        <v>31</v>
      </c>
      <c r="E2529">
        <v>7</v>
      </c>
      <c r="F2529" t="str">
        <f t="shared" si="39"/>
        <v>Average Per Device1-in-2August Monthly System Peak Day50% Cycling7</v>
      </c>
      <c r="G2529">
        <v>1.601623</v>
      </c>
      <c r="H2529">
        <v>1.601623</v>
      </c>
      <c r="I2529">
        <v>68.628900000000002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3452</v>
      </c>
      <c r="P2529" t="s">
        <v>59</v>
      </c>
      <c r="Q2529" t="s">
        <v>60</v>
      </c>
    </row>
    <row r="2530" spans="1:17" x14ac:dyDescent="0.25">
      <c r="A2530" t="s">
        <v>43</v>
      </c>
      <c r="B2530" t="s">
        <v>36</v>
      </c>
      <c r="C2530" t="s">
        <v>49</v>
      </c>
      <c r="D2530" t="s">
        <v>31</v>
      </c>
      <c r="E2530">
        <v>7</v>
      </c>
      <c r="F2530" t="str">
        <f t="shared" si="39"/>
        <v>Aggregate1-in-2August Monthly System Peak Day50% Cycling7</v>
      </c>
      <c r="G2530">
        <v>12.286049999999999</v>
      </c>
      <c r="H2530">
        <v>12.286049999999999</v>
      </c>
      <c r="I2530">
        <v>68.628900000000002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3452</v>
      </c>
      <c r="P2530" t="s">
        <v>59</v>
      </c>
      <c r="Q2530" t="s">
        <v>60</v>
      </c>
    </row>
    <row r="2531" spans="1:17" x14ac:dyDescent="0.25">
      <c r="A2531" t="s">
        <v>30</v>
      </c>
      <c r="B2531" t="s">
        <v>36</v>
      </c>
      <c r="C2531" t="s">
        <v>49</v>
      </c>
      <c r="D2531" t="s">
        <v>26</v>
      </c>
      <c r="E2531">
        <v>7</v>
      </c>
      <c r="F2531" t="str">
        <f t="shared" si="39"/>
        <v>Average Per Ton1-in-2August Monthly System Peak DayAll7</v>
      </c>
      <c r="G2531">
        <v>0.41426269999999998</v>
      </c>
      <c r="H2531">
        <v>0.41426259999999998</v>
      </c>
      <c r="I2531">
        <v>68.550899999999999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4789</v>
      </c>
      <c r="P2531" t="s">
        <v>59</v>
      </c>
      <c r="Q2531" t="s">
        <v>60</v>
      </c>
    </row>
    <row r="2532" spans="1:17" x14ac:dyDescent="0.25">
      <c r="A2532" t="s">
        <v>28</v>
      </c>
      <c r="B2532" t="s">
        <v>36</v>
      </c>
      <c r="C2532" t="s">
        <v>49</v>
      </c>
      <c r="D2532" t="s">
        <v>26</v>
      </c>
      <c r="E2532">
        <v>7</v>
      </c>
      <c r="F2532" t="str">
        <f t="shared" si="39"/>
        <v>Average Per Premise1-in-2August Monthly System Peak DayAll7</v>
      </c>
      <c r="G2532">
        <v>3.8006549999999999</v>
      </c>
      <c r="H2532">
        <v>3.8006540000000002</v>
      </c>
      <c r="I2532">
        <v>68.550899999999999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4789</v>
      </c>
      <c r="P2532" t="s">
        <v>59</v>
      </c>
      <c r="Q2532" t="s">
        <v>60</v>
      </c>
    </row>
    <row r="2533" spans="1:17" x14ac:dyDescent="0.25">
      <c r="A2533" t="s">
        <v>29</v>
      </c>
      <c r="B2533" t="s">
        <v>36</v>
      </c>
      <c r="C2533" t="s">
        <v>49</v>
      </c>
      <c r="D2533" t="s">
        <v>26</v>
      </c>
      <c r="E2533">
        <v>7</v>
      </c>
      <c r="F2533" t="str">
        <f t="shared" si="39"/>
        <v>Average Per Device1-in-2August Monthly System Peak DayAll7</v>
      </c>
      <c r="G2533">
        <v>1.6076079999999999</v>
      </c>
      <c r="H2533">
        <v>1.6076079999999999</v>
      </c>
      <c r="I2533">
        <v>68.550899999999999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4789</v>
      </c>
      <c r="P2533" t="s">
        <v>59</v>
      </c>
      <c r="Q2533" t="s">
        <v>60</v>
      </c>
    </row>
    <row r="2534" spans="1:17" x14ac:dyDescent="0.25">
      <c r="A2534" t="s">
        <v>43</v>
      </c>
      <c r="B2534" t="s">
        <v>36</v>
      </c>
      <c r="C2534" t="s">
        <v>49</v>
      </c>
      <c r="D2534" t="s">
        <v>26</v>
      </c>
      <c r="E2534">
        <v>7</v>
      </c>
      <c r="F2534" t="str">
        <f t="shared" si="39"/>
        <v>Aggregate1-in-2August Monthly System Peak DayAll7</v>
      </c>
      <c r="G2534">
        <v>18.201329999999999</v>
      </c>
      <c r="H2534">
        <v>18.201329999999999</v>
      </c>
      <c r="I2534">
        <v>68.550899999999999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4789</v>
      </c>
      <c r="P2534" t="s">
        <v>59</v>
      </c>
      <c r="Q2534" t="s">
        <v>60</v>
      </c>
    </row>
    <row r="2535" spans="1:17" x14ac:dyDescent="0.25">
      <c r="A2535" t="s">
        <v>30</v>
      </c>
      <c r="B2535" t="s">
        <v>36</v>
      </c>
      <c r="C2535" t="s">
        <v>37</v>
      </c>
      <c r="D2535" t="s">
        <v>48</v>
      </c>
      <c r="E2535">
        <v>7</v>
      </c>
      <c r="F2535" t="str">
        <f t="shared" si="39"/>
        <v>Average Per Ton1-in-2August Typical Event Day30% Cycling7</v>
      </c>
      <c r="G2535">
        <v>0.37896869999999999</v>
      </c>
      <c r="H2535">
        <v>0.37896879999999999</v>
      </c>
      <c r="I2535">
        <v>66.958799999999997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1337</v>
      </c>
      <c r="P2535" t="s">
        <v>59</v>
      </c>
      <c r="Q2535" t="s">
        <v>60</v>
      </c>
    </row>
    <row r="2536" spans="1:17" x14ac:dyDescent="0.25">
      <c r="A2536" t="s">
        <v>28</v>
      </c>
      <c r="B2536" t="s">
        <v>36</v>
      </c>
      <c r="C2536" t="s">
        <v>37</v>
      </c>
      <c r="D2536" t="s">
        <v>48</v>
      </c>
      <c r="E2536">
        <v>7</v>
      </c>
      <c r="F2536" t="str">
        <f t="shared" si="39"/>
        <v>Average Per Premise1-in-2August Typical Event Day30% Cycling7</v>
      </c>
      <c r="G2536">
        <v>4.0206970000000002</v>
      </c>
      <c r="H2536">
        <v>4.0206970000000002</v>
      </c>
      <c r="I2536">
        <v>66.958799999999997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1337</v>
      </c>
      <c r="P2536" t="s">
        <v>59</v>
      </c>
      <c r="Q2536" t="s">
        <v>60</v>
      </c>
    </row>
    <row r="2537" spans="1:17" x14ac:dyDescent="0.25">
      <c r="A2537" t="s">
        <v>29</v>
      </c>
      <c r="B2537" t="s">
        <v>36</v>
      </c>
      <c r="C2537" t="s">
        <v>37</v>
      </c>
      <c r="D2537" t="s">
        <v>48</v>
      </c>
      <c r="E2537">
        <v>7</v>
      </c>
      <c r="F2537" t="str">
        <f t="shared" si="39"/>
        <v>Average Per Device1-in-2August Typical Event Day30% Cycling7</v>
      </c>
      <c r="G2537">
        <v>1.472383</v>
      </c>
      <c r="H2537">
        <v>1.472383</v>
      </c>
      <c r="I2537">
        <v>66.958799999999997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1337</v>
      </c>
      <c r="P2537" t="s">
        <v>59</v>
      </c>
      <c r="Q2537" t="s">
        <v>60</v>
      </c>
    </row>
    <row r="2538" spans="1:17" x14ac:dyDescent="0.25">
      <c r="A2538" t="s">
        <v>43</v>
      </c>
      <c r="B2538" t="s">
        <v>36</v>
      </c>
      <c r="C2538" t="s">
        <v>37</v>
      </c>
      <c r="D2538" t="s">
        <v>48</v>
      </c>
      <c r="E2538">
        <v>7</v>
      </c>
      <c r="F2538" t="str">
        <f t="shared" si="39"/>
        <v>Aggregate1-in-2August Typical Event Day30% Cycling7</v>
      </c>
      <c r="G2538">
        <v>5.3756719999999998</v>
      </c>
      <c r="H2538">
        <v>5.3756719999999998</v>
      </c>
      <c r="I2538">
        <v>66.958799999999997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1337</v>
      </c>
      <c r="P2538" t="s">
        <v>59</v>
      </c>
      <c r="Q2538" t="s">
        <v>60</v>
      </c>
    </row>
    <row r="2539" spans="1:17" x14ac:dyDescent="0.25">
      <c r="A2539" t="s">
        <v>30</v>
      </c>
      <c r="B2539" t="s">
        <v>36</v>
      </c>
      <c r="C2539" t="s">
        <v>37</v>
      </c>
      <c r="D2539" t="s">
        <v>31</v>
      </c>
      <c r="E2539">
        <v>7</v>
      </c>
      <c r="F2539" t="str">
        <f t="shared" si="39"/>
        <v>Average Per Ton1-in-2August Typical Event Day50% Cycling7</v>
      </c>
      <c r="G2539">
        <v>0.3969316</v>
      </c>
      <c r="H2539">
        <v>0.3969316</v>
      </c>
      <c r="I2539">
        <v>67.068600000000004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3452</v>
      </c>
      <c r="P2539" t="s">
        <v>59</v>
      </c>
      <c r="Q2539" t="s">
        <v>60</v>
      </c>
    </row>
    <row r="2540" spans="1:17" x14ac:dyDescent="0.25">
      <c r="A2540" t="s">
        <v>28</v>
      </c>
      <c r="B2540" t="s">
        <v>36</v>
      </c>
      <c r="C2540" t="s">
        <v>37</v>
      </c>
      <c r="D2540" t="s">
        <v>31</v>
      </c>
      <c r="E2540">
        <v>7</v>
      </c>
      <c r="F2540" t="str">
        <f t="shared" si="39"/>
        <v>Average Per Premise1-in-2August Typical Event Day50% Cycling7</v>
      </c>
      <c r="G2540">
        <v>3.4210280000000002</v>
      </c>
      <c r="H2540">
        <v>3.4210280000000002</v>
      </c>
      <c r="I2540">
        <v>67.068600000000004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3452</v>
      </c>
      <c r="P2540" t="s">
        <v>59</v>
      </c>
      <c r="Q2540" t="s">
        <v>60</v>
      </c>
    </row>
    <row r="2541" spans="1:17" x14ac:dyDescent="0.25">
      <c r="A2541" t="s">
        <v>29</v>
      </c>
      <c r="B2541" t="s">
        <v>36</v>
      </c>
      <c r="C2541" t="s">
        <v>37</v>
      </c>
      <c r="D2541" t="s">
        <v>31</v>
      </c>
      <c r="E2541">
        <v>7</v>
      </c>
      <c r="F2541" t="str">
        <f t="shared" si="39"/>
        <v>Average Per Device1-in-2August Typical Event Day50% Cycling7</v>
      </c>
      <c r="G2541">
        <v>1.539485</v>
      </c>
      <c r="H2541">
        <v>1.539485</v>
      </c>
      <c r="I2541">
        <v>67.068600000000004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3452</v>
      </c>
      <c r="P2541" t="s">
        <v>59</v>
      </c>
      <c r="Q2541" t="s">
        <v>60</v>
      </c>
    </row>
    <row r="2542" spans="1:17" x14ac:dyDescent="0.25">
      <c r="A2542" t="s">
        <v>43</v>
      </c>
      <c r="B2542" t="s">
        <v>36</v>
      </c>
      <c r="C2542" t="s">
        <v>37</v>
      </c>
      <c r="D2542" t="s">
        <v>31</v>
      </c>
      <c r="E2542">
        <v>7</v>
      </c>
      <c r="F2542" t="str">
        <f t="shared" si="39"/>
        <v>Aggregate1-in-2August Typical Event Day50% Cycling7</v>
      </c>
      <c r="G2542">
        <v>11.80939</v>
      </c>
      <c r="H2542">
        <v>11.80939</v>
      </c>
      <c r="I2542">
        <v>67.068600000000004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3452</v>
      </c>
      <c r="P2542" t="s">
        <v>59</v>
      </c>
      <c r="Q2542" t="s">
        <v>60</v>
      </c>
    </row>
    <row r="2543" spans="1:17" x14ac:dyDescent="0.25">
      <c r="A2543" t="s">
        <v>30</v>
      </c>
      <c r="B2543" t="s">
        <v>36</v>
      </c>
      <c r="C2543" t="s">
        <v>37</v>
      </c>
      <c r="D2543" t="s">
        <v>26</v>
      </c>
      <c r="E2543">
        <v>7</v>
      </c>
      <c r="F2543" t="str">
        <f t="shared" si="39"/>
        <v>Average Per Ton1-in-2August Typical Event DayAll7</v>
      </c>
      <c r="G2543">
        <v>0.3919163</v>
      </c>
      <c r="H2543">
        <v>0.3919164</v>
      </c>
      <c r="I2543">
        <v>67.037899999999993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4789</v>
      </c>
      <c r="P2543" t="s">
        <v>59</v>
      </c>
      <c r="Q2543" t="s">
        <v>60</v>
      </c>
    </row>
    <row r="2544" spans="1:17" x14ac:dyDescent="0.25">
      <c r="A2544" t="s">
        <v>28</v>
      </c>
      <c r="B2544" t="s">
        <v>36</v>
      </c>
      <c r="C2544" t="s">
        <v>37</v>
      </c>
      <c r="D2544" t="s">
        <v>26</v>
      </c>
      <c r="E2544">
        <v>7</v>
      </c>
      <c r="F2544" t="str">
        <f t="shared" si="39"/>
        <v>Average Per Premise1-in-2August Typical Event DayAll7</v>
      </c>
      <c r="G2544">
        <v>3.5956380000000001</v>
      </c>
      <c r="H2544">
        <v>3.5956380000000001</v>
      </c>
      <c r="I2544">
        <v>67.037899999999993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4789</v>
      </c>
      <c r="P2544" t="s">
        <v>59</v>
      </c>
      <c r="Q2544" t="s">
        <v>60</v>
      </c>
    </row>
    <row r="2545" spans="1:17" x14ac:dyDescent="0.25">
      <c r="A2545" t="s">
        <v>29</v>
      </c>
      <c r="B2545" t="s">
        <v>36</v>
      </c>
      <c r="C2545" t="s">
        <v>37</v>
      </c>
      <c r="D2545" t="s">
        <v>26</v>
      </c>
      <c r="E2545">
        <v>7</v>
      </c>
      <c r="F2545" t="str">
        <f t="shared" si="39"/>
        <v>Average Per Device1-in-2August Typical Event DayAll7</v>
      </c>
      <c r="G2545">
        <v>1.5208889999999999</v>
      </c>
      <c r="H2545">
        <v>1.5208900000000001</v>
      </c>
      <c r="I2545">
        <v>67.037899999999993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4789</v>
      </c>
      <c r="P2545" t="s">
        <v>59</v>
      </c>
      <c r="Q2545" t="s">
        <v>60</v>
      </c>
    </row>
    <row r="2546" spans="1:17" x14ac:dyDescent="0.25">
      <c r="A2546" t="s">
        <v>43</v>
      </c>
      <c r="B2546" t="s">
        <v>36</v>
      </c>
      <c r="C2546" t="s">
        <v>37</v>
      </c>
      <c r="D2546" t="s">
        <v>26</v>
      </c>
      <c r="E2546">
        <v>7</v>
      </c>
      <c r="F2546" t="str">
        <f t="shared" si="39"/>
        <v>Aggregate1-in-2August Typical Event DayAll7</v>
      </c>
      <c r="G2546">
        <v>17.21951</v>
      </c>
      <c r="H2546">
        <v>17.21951</v>
      </c>
      <c r="I2546">
        <v>67.037899999999993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4789</v>
      </c>
      <c r="P2546" t="s">
        <v>59</v>
      </c>
      <c r="Q2546" t="s">
        <v>60</v>
      </c>
    </row>
    <row r="2547" spans="1:17" x14ac:dyDescent="0.25">
      <c r="A2547" t="s">
        <v>30</v>
      </c>
      <c r="B2547" t="s">
        <v>36</v>
      </c>
      <c r="C2547" t="s">
        <v>50</v>
      </c>
      <c r="D2547" t="s">
        <v>48</v>
      </c>
      <c r="E2547">
        <v>7</v>
      </c>
      <c r="F2547" t="str">
        <f t="shared" si="39"/>
        <v>Average Per Ton1-in-2July Monthly System Peak Day30% Cycling7</v>
      </c>
      <c r="G2547">
        <v>0.35507689999999997</v>
      </c>
      <c r="H2547">
        <v>0.35507689999999997</v>
      </c>
      <c r="I2547">
        <v>67.315200000000004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1337</v>
      </c>
      <c r="P2547" t="s">
        <v>59</v>
      </c>
      <c r="Q2547" t="s">
        <v>60</v>
      </c>
    </row>
    <row r="2548" spans="1:17" x14ac:dyDescent="0.25">
      <c r="A2548" t="s">
        <v>28</v>
      </c>
      <c r="B2548" t="s">
        <v>36</v>
      </c>
      <c r="C2548" t="s">
        <v>50</v>
      </c>
      <c r="D2548" t="s">
        <v>48</v>
      </c>
      <c r="E2548">
        <v>7</v>
      </c>
      <c r="F2548" t="str">
        <f t="shared" si="39"/>
        <v>Average Per Premise1-in-2July Monthly System Peak Day30% Cycling7</v>
      </c>
      <c r="G2548">
        <v>3.7672150000000002</v>
      </c>
      <c r="H2548">
        <v>3.7672150000000002</v>
      </c>
      <c r="I2548">
        <v>67.315200000000004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1337</v>
      </c>
      <c r="P2548" t="s">
        <v>59</v>
      </c>
      <c r="Q2548" t="s">
        <v>60</v>
      </c>
    </row>
    <row r="2549" spans="1:17" x14ac:dyDescent="0.25">
      <c r="A2549" t="s">
        <v>29</v>
      </c>
      <c r="B2549" t="s">
        <v>36</v>
      </c>
      <c r="C2549" t="s">
        <v>50</v>
      </c>
      <c r="D2549" t="s">
        <v>48</v>
      </c>
      <c r="E2549">
        <v>7</v>
      </c>
      <c r="F2549" t="str">
        <f t="shared" si="39"/>
        <v>Average Per Device1-in-2July Monthly System Peak Day30% Cycling7</v>
      </c>
      <c r="G2549">
        <v>1.3795580000000001</v>
      </c>
      <c r="H2549">
        <v>1.3795580000000001</v>
      </c>
      <c r="I2549">
        <v>67.315200000000004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1337</v>
      </c>
      <c r="P2549" t="s">
        <v>59</v>
      </c>
      <c r="Q2549" t="s">
        <v>60</v>
      </c>
    </row>
    <row r="2550" spans="1:17" x14ac:dyDescent="0.25">
      <c r="A2550" t="s">
        <v>43</v>
      </c>
      <c r="B2550" t="s">
        <v>36</v>
      </c>
      <c r="C2550" t="s">
        <v>50</v>
      </c>
      <c r="D2550" t="s">
        <v>48</v>
      </c>
      <c r="E2550">
        <v>7</v>
      </c>
      <c r="F2550" t="str">
        <f t="shared" si="39"/>
        <v>Aggregate1-in-2July Monthly System Peak Day30% Cycling7</v>
      </c>
      <c r="G2550">
        <v>5.0367670000000002</v>
      </c>
      <c r="H2550">
        <v>5.0367670000000002</v>
      </c>
      <c r="I2550">
        <v>67.315200000000004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1337</v>
      </c>
      <c r="P2550" t="s">
        <v>59</v>
      </c>
      <c r="Q2550" t="s">
        <v>60</v>
      </c>
    </row>
    <row r="2551" spans="1:17" x14ac:dyDescent="0.25">
      <c r="A2551" t="s">
        <v>30</v>
      </c>
      <c r="B2551" t="s">
        <v>36</v>
      </c>
      <c r="C2551" t="s">
        <v>50</v>
      </c>
      <c r="D2551" t="s">
        <v>31</v>
      </c>
      <c r="E2551">
        <v>7</v>
      </c>
      <c r="F2551" t="str">
        <f t="shared" si="39"/>
        <v>Average Per Ton1-in-2July Monthly System Peak Day50% Cycling7</v>
      </c>
      <c r="G2551">
        <v>0.38751780000000002</v>
      </c>
      <c r="H2551">
        <v>0.38751780000000002</v>
      </c>
      <c r="I2551">
        <v>67.254499999999993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3452</v>
      </c>
      <c r="P2551" t="s">
        <v>59</v>
      </c>
      <c r="Q2551" t="s">
        <v>60</v>
      </c>
    </row>
    <row r="2552" spans="1:17" x14ac:dyDescent="0.25">
      <c r="A2552" t="s">
        <v>28</v>
      </c>
      <c r="B2552" t="s">
        <v>36</v>
      </c>
      <c r="C2552" t="s">
        <v>50</v>
      </c>
      <c r="D2552" t="s">
        <v>31</v>
      </c>
      <c r="E2552">
        <v>7</v>
      </c>
      <c r="F2552" t="str">
        <f t="shared" si="39"/>
        <v>Average Per Premise1-in-2July Monthly System Peak Day50% Cycling7</v>
      </c>
      <c r="G2552">
        <v>3.3398940000000001</v>
      </c>
      <c r="H2552">
        <v>3.3398940000000001</v>
      </c>
      <c r="I2552">
        <v>67.254499999999993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3452</v>
      </c>
      <c r="P2552" t="s">
        <v>59</v>
      </c>
      <c r="Q2552" t="s">
        <v>60</v>
      </c>
    </row>
    <row r="2553" spans="1:17" x14ac:dyDescent="0.25">
      <c r="A2553" t="s">
        <v>29</v>
      </c>
      <c r="B2553" t="s">
        <v>36</v>
      </c>
      <c r="C2553" t="s">
        <v>50</v>
      </c>
      <c r="D2553" t="s">
        <v>31</v>
      </c>
      <c r="E2553">
        <v>7</v>
      </c>
      <c r="F2553" t="str">
        <f t="shared" si="39"/>
        <v>Average Per Device1-in-2July Monthly System Peak Day50% Cycling7</v>
      </c>
      <c r="G2553">
        <v>1.502974</v>
      </c>
      <c r="H2553">
        <v>1.502974</v>
      </c>
      <c r="I2553">
        <v>67.254499999999993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3452</v>
      </c>
      <c r="P2553" t="s">
        <v>59</v>
      </c>
      <c r="Q2553" t="s">
        <v>60</v>
      </c>
    </row>
    <row r="2554" spans="1:17" x14ac:dyDescent="0.25">
      <c r="A2554" t="s">
        <v>43</v>
      </c>
      <c r="B2554" t="s">
        <v>36</v>
      </c>
      <c r="C2554" t="s">
        <v>50</v>
      </c>
      <c r="D2554" t="s">
        <v>31</v>
      </c>
      <c r="E2554">
        <v>7</v>
      </c>
      <c r="F2554" t="str">
        <f t="shared" si="39"/>
        <v>Aggregate1-in-2July Monthly System Peak Day50% Cycling7</v>
      </c>
      <c r="G2554">
        <v>11.529310000000001</v>
      </c>
      <c r="H2554">
        <v>11.529310000000001</v>
      </c>
      <c r="I2554">
        <v>67.254499999999993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3452</v>
      </c>
      <c r="P2554" t="s">
        <v>59</v>
      </c>
      <c r="Q2554" t="s">
        <v>60</v>
      </c>
    </row>
    <row r="2555" spans="1:17" x14ac:dyDescent="0.25">
      <c r="A2555" t="s">
        <v>30</v>
      </c>
      <c r="B2555" t="s">
        <v>36</v>
      </c>
      <c r="C2555" t="s">
        <v>50</v>
      </c>
      <c r="D2555" t="s">
        <v>26</v>
      </c>
      <c r="E2555">
        <v>7</v>
      </c>
      <c r="F2555" t="str">
        <f t="shared" si="39"/>
        <v>Average Per Ton1-in-2July Monthly System Peak DayAll7</v>
      </c>
      <c r="G2555">
        <v>0.37846030000000003</v>
      </c>
      <c r="H2555">
        <v>0.37846030000000003</v>
      </c>
      <c r="I2555">
        <v>67.2714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4789</v>
      </c>
      <c r="P2555" t="s">
        <v>59</v>
      </c>
      <c r="Q2555" t="s">
        <v>60</v>
      </c>
    </row>
    <row r="2556" spans="1:17" x14ac:dyDescent="0.25">
      <c r="A2556" t="s">
        <v>28</v>
      </c>
      <c r="B2556" t="s">
        <v>36</v>
      </c>
      <c r="C2556" t="s">
        <v>50</v>
      </c>
      <c r="D2556" t="s">
        <v>26</v>
      </c>
      <c r="E2556">
        <v>7</v>
      </c>
      <c r="F2556" t="str">
        <f t="shared" si="39"/>
        <v>Average Per Premise1-in-2July Monthly System Peak DayAll7</v>
      </c>
      <c r="G2556">
        <v>3.4721860000000002</v>
      </c>
      <c r="H2556">
        <v>3.4721860000000002</v>
      </c>
      <c r="I2556">
        <v>67.2714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4789</v>
      </c>
      <c r="P2556" t="s">
        <v>59</v>
      </c>
      <c r="Q2556" t="s">
        <v>60</v>
      </c>
    </row>
    <row r="2557" spans="1:17" x14ac:dyDescent="0.25">
      <c r="A2557" t="s">
        <v>29</v>
      </c>
      <c r="B2557" t="s">
        <v>36</v>
      </c>
      <c r="C2557" t="s">
        <v>50</v>
      </c>
      <c r="D2557" t="s">
        <v>26</v>
      </c>
      <c r="E2557">
        <v>7</v>
      </c>
      <c r="F2557" t="str">
        <f t="shared" si="39"/>
        <v>Average Per Device1-in-2July Monthly System Peak DayAll7</v>
      </c>
      <c r="G2557">
        <v>1.4686710000000001</v>
      </c>
      <c r="H2557">
        <v>1.4686710000000001</v>
      </c>
      <c r="I2557">
        <v>67.2714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4789</v>
      </c>
      <c r="P2557" t="s">
        <v>59</v>
      </c>
      <c r="Q2557" t="s">
        <v>60</v>
      </c>
    </row>
    <row r="2558" spans="1:17" x14ac:dyDescent="0.25">
      <c r="A2558" t="s">
        <v>43</v>
      </c>
      <c r="B2558" t="s">
        <v>36</v>
      </c>
      <c r="C2558" t="s">
        <v>50</v>
      </c>
      <c r="D2558" t="s">
        <v>26</v>
      </c>
      <c r="E2558">
        <v>7</v>
      </c>
      <c r="F2558" t="str">
        <f t="shared" si="39"/>
        <v>Aggregate1-in-2July Monthly System Peak DayAll7</v>
      </c>
      <c r="G2558">
        <v>16.628299999999999</v>
      </c>
      <c r="H2558">
        <v>16.628299999999999</v>
      </c>
      <c r="I2558">
        <v>67.2714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4789</v>
      </c>
      <c r="P2558" t="s">
        <v>59</v>
      </c>
      <c r="Q2558" t="s">
        <v>60</v>
      </c>
    </row>
    <row r="2559" spans="1:17" x14ac:dyDescent="0.25">
      <c r="A2559" t="s">
        <v>30</v>
      </c>
      <c r="B2559" t="s">
        <v>36</v>
      </c>
      <c r="C2559" t="s">
        <v>51</v>
      </c>
      <c r="D2559" t="s">
        <v>48</v>
      </c>
      <c r="E2559">
        <v>7</v>
      </c>
      <c r="F2559" t="str">
        <f t="shared" si="39"/>
        <v>Average Per Ton1-in-2June Monthly System Peak Day30% Cycling7</v>
      </c>
      <c r="G2559">
        <v>0.31788309999999997</v>
      </c>
      <c r="H2559">
        <v>0.31788309999999997</v>
      </c>
      <c r="I2559">
        <v>63.134799999999998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1337</v>
      </c>
      <c r="P2559" t="s">
        <v>59</v>
      </c>
      <c r="Q2559" t="s">
        <v>60</v>
      </c>
    </row>
    <row r="2560" spans="1:17" x14ac:dyDescent="0.25">
      <c r="A2560" t="s">
        <v>28</v>
      </c>
      <c r="B2560" t="s">
        <v>36</v>
      </c>
      <c r="C2560" t="s">
        <v>51</v>
      </c>
      <c r="D2560" t="s">
        <v>48</v>
      </c>
      <c r="E2560">
        <v>7</v>
      </c>
      <c r="F2560" t="str">
        <f t="shared" si="39"/>
        <v>Average Per Premise1-in-2June Monthly System Peak Day30% Cycling7</v>
      </c>
      <c r="G2560">
        <v>3.3726050000000001</v>
      </c>
      <c r="H2560">
        <v>3.3726050000000001</v>
      </c>
      <c r="I2560">
        <v>63.134799999999998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1337</v>
      </c>
      <c r="P2560" t="s">
        <v>59</v>
      </c>
      <c r="Q2560" t="s">
        <v>60</v>
      </c>
    </row>
    <row r="2561" spans="1:17" x14ac:dyDescent="0.25">
      <c r="A2561" t="s">
        <v>29</v>
      </c>
      <c r="B2561" t="s">
        <v>36</v>
      </c>
      <c r="C2561" t="s">
        <v>51</v>
      </c>
      <c r="D2561" t="s">
        <v>48</v>
      </c>
      <c r="E2561">
        <v>7</v>
      </c>
      <c r="F2561" t="str">
        <f t="shared" si="39"/>
        <v>Average Per Device1-in-2June Monthly System Peak Day30% Cycling7</v>
      </c>
      <c r="G2561">
        <v>1.2350509999999999</v>
      </c>
      <c r="H2561">
        <v>1.2350509999999999</v>
      </c>
      <c r="I2561">
        <v>63.134799999999998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1337</v>
      </c>
      <c r="P2561" t="s">
        <v>59</v>
      </c>
      <c r="Q2561" t="s">
        <v>60</v>
      </c>
    </row>
    <row r="2562" spans="1:17" x14ac:dyDescent="0.25">
      <c r="A2562" t="s">
        <v>43</v>
      </c>
      <c r="B2562" t="s">
        <v>36</v>
      </c>
      <c r="C2562" t="s">
        <v>51</v>
      </c>
      <c r="D2562" t="s">
        <v>48</v>
      </c>
      <c r="E2562">
        <v>7</v>
      </c>
      <c r="F2562" t="str">
        <f t="shared" si="39"/>
        <v>Aggregate1-in-2June Monthly System Peak Day30% Cycling7</v>
      </c>
      <c r="G2562">
        <v>4.5091720000000004</v>
      </c>
      <c r="H2562">
        <v>4.5091729999999997</v>
      </c>
      <c r="I2562">
        <v>63.134799999999998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1337</v>
      </c>
      <c r="P2562" t="s">
        <v>59</v>
      </c>
      <c r="Q2562" t="s">
        <v>60</v>
      </c>
    </row>
    <row r="2563" spans="1:17" x14ac:dyDescent="0.25">
      <c r="A2563" t="s">
        <v>30</v>
      </c>
      <c r="B2563" t="s">
        <v>36</v>
      </c>
      <c r="C2563" t="s">
        <v>51</v>
      </c>
      <c r="D2563" t="s">
        <v>31</v>
      </c>
      <c r="E2563">
        <v>7</v>
      </c>
      <c r="F2563" t="str">
        <f t="shared" ref="F2563:F2626" si="40">CONCATENATE(A2563,B2563,C2563,D2563,E2563)</f>
        <v>Average Per Ton1-in-2June Monthly System Peak Day50% Cycling7</v>
      </c>
      <c r="G2563">
        <v>0.37169960000000002</v>
      </c>
      <c r="H2563">
        <v>0.37169960000000002</v>
      </c>
      <c r="I2563">
        <v>63.261299999999999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3452</v>
      </c>
      <c r="P2563" t="s">
        <v>59</v>
      </c>
      <c r="Q2563" t="s">
        <v>60</v>
      </c>
    </row>
    <row r="2564" spans="1:17" x14ac:dyDescent="0.25">
      <c r="A2564" t="s">
        <v>28</v>
      </c>
      <c r="B2564" t="s">
        <v>36</v>
      </c>
      <c r="C2564" t="s">
        <v>51</v>
      </c>
      <c r="D2564" t="s">
        <v>31</v>
      </c>
      <c r="E2564">
        <v>7</v>
      </c>
      <c r="F2564" t="str">
        <f t="shared" si="40"/>
        <v>Average Per Premise1-in-2June Monthly System Peak Day50% Cycling7</v>
      </c>
      <c r="G2564">
        <v>3.2035619999999998</v>
      </c>
      <c r="H2564">
        <v>3.2035619999999998</v>
      </c>
      <c r="I2564">
        <v>63.261299999999999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3452</v>
      </c>
      <c r="P2564" t="s">
        <v>59</v>
      </c>
      <c r="Q2564" t="s">
        <v>60</v>
      </c>
    </row>
    <row r="2565" spans="1:17" x14ac:dyDescent="0.25">
      <c r="A2565" t="s">
        <v>29</v>
      </c>
      <c r="B2565" t="s">
        <v>36</v>
      </c>
      <c r="C2565" t="s">
        <v>51</v>
      </c>
      <c r="D2565" t="s">
        <v>31</v>
      </c>
      <c r="E2565">
        <v>7</v>
      </c>
      <c r="F2565" t="str">
        <f t="shared" si="40"/>
        <v>Average Per Device1-in-2June Monthly System Peak Day50% Cycling7</v>
      </c>
      <c r="G2565">
        <v>1.441624</v>
      </c>
      <c r="H2565">
        <v>1.441624</v>
      </c>
      <c r="I2565">
        <v>63.261299999999999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3452</v>
      </c>
      <c r="P2565" t="s">
        <v>59</v>
      </c>
      <c r="Q2565" t="s">
        <v>60</v>
      </c>
    </row>
    <row r="2566" spans="1:17" x14ac:dyDescent="0.25">
      <c r="A2566" t="s">
        <v>43</v>
      </c>
      <c r="B2566" t="s">
        <v>36</v>
      </c>
      <c r="C2566" t="s">
        <v>51</v>
      </c>
      <c r="D2566" t="s">
        <v>31</v>
      </c>
      <c r="E2566">
        <v>7</v>
      </c>
      <c r="F2566" t="str">
        <f t="shared" si="40"/>
        <v>Aggregate1-in-2June Monthly System Peak Day50% Cycling7</v>
      </c>
      <c r="G2566">
        <v>11.0587</v>
      </c>
      <c r="H2566">
        <v>11.0587</v>
      </c>
      <c r="I2566">
        <v>63.261299999999999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3452</v>
      </c>
      <c r="P2566" t="s">
        <v>59</v>
      </c>
      <c r="Q2566" t="s">
        <v>60</v>
      </c>
    </row>
    <row r="2567" spans="1:17" x14ac:dyDescent="0.25">
      <c r="A2567" t="s">
        <v>30</v>
      </c>
      <c r="B2567" t="s">
        <v>36</v>
      </c>
      <c r="C2567" t="s">
        <v>51</v>
      </c>
      <c r="D2567" t="s">
        <v>26</v>
      </c>
      <c r="E2567">
        <v>7</v>
      </c>
      <c r="F2567" t="str">
        <f t="shared" si="40"/>
        <v>Average Per Ton1-in-2June Monthly System Peak DayAll7</v>
      </c>
      <c r="G2567">
        <v>0.35667399999999999</v>
      </c>
      <c r="H2567">
        <v>0.35667409999999999</v>
      </c>
      <c r="I2567">
        <v>63.225999999999999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4789</v>
      </c>
      <c r="P2567" t="s">
        <v>59</v>
      </c>
      <c r="Q2567" t="s">
        <v>60</v>
      </c>
    </row>
    <row r="2568" spans="1:17" x14ac:dyDescent="0.25">
      <c r="A2568" t="s">
        <v>28</v>
      </c>
      <c r="B2568" t="s">
        <v>36</v>
      </c>
      <c r="C2568" t="s">
        <v>51</v>
      </c>
      <c r="D2568" t="s">
        <v>26</v>
      </c>
      <c r="E2568">
        <v>7</v>
      </c>
      <c r="F2568" t="str">
        <f t="shared" si="40"/>
        <v>Average Per Premise1-in-2June Monthly System Peak DayAll7</v>
      </c>
      <c r="G2568">
        <v>3.2723070000000001</v>
      </c>
      <c r="H2568">
        <v>3.2723080000000002</v>
      </c>
      <c r="I2568">
        <v>63.225999999999999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4789</v>
      </c>
      <c r="P2568" t="s">
        <v>59</v>
      </c>
      <c r="Q2568" t="s">
        <v>60</v>
      </c>
    </row>
    <row r="2569" spans="1:17" x14ac:dyDescent="0.25">
      <c r="A2569" t="s">
        <v>29</v>
      </c>
      <c r="B2569" t="s">
        <v>36</v>
      </c>
      <c r="C2569" t="s">
        <v>51</v>
      </c>
      <c r="D2569" t="s">
        <v>26</v>
      </c>
      <c r="E2569">
        <v>7</v>
      </c>
      <c r="F2569" t="str">
        <f t="shared" si="40"/>
        <v>Average Per Device1-in-2June Monthly System Peak DayAll7</v>
      </c>
      <c r="G2569">
        <v>1.384126</v>
      </c>
      <c r="H2569">
        <v>1.3841270000000001</v>
      </c>
      <c r="I2569">
        <v>63.225999999999999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4789</v>
      </c>
      <c r="P2569" t="s">
        <v>59</v>
      </c>
      <c r="Q2569" t="s">
        <v>60</v>
      </c>
    </row>
    <row r="2570" spans="1:17" x14ac:dyDescent="0.25">
      <c r="A2570" t="s">
        <v>43</v>
      </c>
      <c r="B2570" t="s">
        <v>36</v>
      </c>
      <c r="C2570" t="s">
        <v>51</v>
      </c>
      <c r="D2570" t="s">
        <v>26</v>
      </c>
      <c r="E2570">
        <v>7</v>
      </c>
      <c r="F2570" t="str">
        <f t="shared" si="40"/>
        <v>Aggregate1-in-2June Monthly System Peak DayAll7</v>
      </c>
      <c r="G2570">
        <v>15.67108</v>
      </c>
      <c r="H2570">
        <v>15.67108</v>
      </c>
      <c r="I2570">
        <v>63.225999999999999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4789</v>
      </c>
      <c r="P2570" t="s">
        <v>59</v>
      </c>
      <c r="Q2570" t="s">
        <v>60</v>
      </c>
    </row>
    <row r="2571" spans="1:17" x14ac:dyDescent="0.25">
      <c r="A2571" t="s">
        <v>30</v>
      </c>
      <c r="B2571" t="s">
        <v>36</v>
      </c>
      <c r="C2571" t="s">
        <v>52</v>
      </c>
      <c r="D2571" t="s">
        <v>48</v>
      </c>
      <c r="E2571">
        <v>7</v>
      </c>
      <c r="F2571" t="str">
        <f t="shared" si="40"/>
        <v>Average Per Ton1-in-2May Monthly System Peak Day30% Cycling7</v>
      </c>
      <c r="G2571">
        <v>0.263735</v>
      </c>
      <c r="H2571">
        <v>0.263735</v>
      </c>
      <c r="I2571">
        <v>61.0319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1337</v>
      </c>
      <c r="P2571" t="s">
        <v>59</v>
      </c>
      <c r="Q2571" t="s">
        <v>60</v>
      </c>
    </row>
    <row r="2572" spans="1:17" x14ac:dyDescent="0.25">
      <c r="A2572" t="s">
        <v>28</v>
      </c>
      <c r="B2572" t="s">
        <v>36</v>
      </c>
      <c r="C2572" t="s">
        <v>52</v>
      </c>
      <c r="D2572" t="s">
        <v>48</v>
      </c>
      <c r="E2572">
        <v>7</v>
      </c>
      <c r="F2572" t="str">
        <f t="shared" si="40"/>
        <v>Average Per Premise1-in-2May Monthly System Peak Day30% Cycling7</v>
      </c>
      <c r="G2572">
        <v>2.7981159999999998</v>
      </c>
      <c r="H2572">
        <v>2.7981159999999998</v>
      </c>
      <c r="I2572">
        <v>61.0319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1337</v>
      </c>
      <c r="P2572" t="s">
        <v>59</v>
      </c>
      <c r="Q2572" t="s">
        <v>60</v>
      </c>
    </row>
    <row r="2573" spans="1:17" x14ac:dyDescent="0.25">
      <c r="A2573" t="s">
        <v>29</v>
      </c>
      <c r="B2573" t="s">
        <v>36</v>
      </c>
      <c r="C2573" t="s">
        <v>52</v>
      </c>
      <c r="D2573" t="s">
        <v>48</v>
      </c>
      <c r="E2573">
        <v>7</v>
      </c>
      <c r="F2573" t="str">
        <f t="shared" si="40"/>
        <v>Average Per Device1-in-2May Monthly System Peak Day30% Cycling7</v>
      </c>
      <c r="G2573">
        <v>1.0246729999999999</v>
      </c>
      <c r="H2573">
        <v>1.0246729999999999</v>
      </c>
      <c r="I2573">
        <v>61.0319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1337</v>
      </c>
      <c r="P2573" t="s">
        <v>59</v>
      </c>
      <c r="Q2573" t="s">
        <v>60</v>
      </c>
    </row>
    <row r="2574" spans="1:17" x14ac:dyDescent="0.25">
      <c r="A2574" t="s">
        <v>43</v>
      </c>
      <c r="B2574" t="s">
        <v>36</v>
      </c>
      <c r="C2574" t="s">
        <v>52</v>
      </c>
      <c r="D2574" t="s">
        <v>48</v>
      </c>
      <c r="E2574">
        <v>7</v>
      </c>
      <c r="F2574" t="str">
        <f t="shared" si="40"/>
        <v>Aggregate1-in-2May Monthly System Peak Day30% Cycling7</v>
      </c>
      <c r="G2574">
        <v>3.7410809999999999</v>
      </c>
      <c r="H2574">
        <v>3.7410809999999999</v>
      </c>
      <c r="I2574">
        <v>61.0319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1337</v>
      </c>
      <c r="P2574" t="s">
        <v>59</v>
      </c>
      <c r="Q2574" t="s">
        <v>60</v>
      </c>
    </row>
    <row r="2575" spans="1:17" x14ac:dyDescent="0.25">
      <c r="A2575" t="s">
        <v>30</v>
      </c>
      <c r="B2575" t="s">
        <v>36</v>
      </c>
      <c r="C2575" t="s">
        <v>52</v>
      </c>
      <c r="D2575" t="s">
        <v>31</v>
      </c>
      <c r="E2575">
        <v>7</v>
      </c>
      <c r="F2575" t="str">
        <f t="shared" si="40"/>
        <v>Average Per Ton1-in-2May Monthly System Peak Day50% Cycling7</v>
      </c>
      <c r="G2575">
        <v>0.3484004</v>
      </c>
      <c r="H2575">
        <v>0.3484004</v>
      </c>
      <c r="I2575">
        <v>61.124600000000001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3452</v>
      </c>
      <c r="P2575" t="s">
        <v>59</v>
      </c>
      <c r="Q2575" t="s">
        <v>60</v>
      </c>
    </row>
    <row r="2576" spans="1:17" x14ac:dyDescent="0.25">
      <c r="A2576" t="s">
        <v>28</v>
      </c>
      <c r="B2576" t="s">
        <v>36</v>
      </c>
      <c r="C2576" t="s">
        <v>52</v>
      </c>
      <c r="D2576" t="s">
        <v>31</v>
      </c>
      <c r="E2576">
        <v>7</v>
      </c>
      <c r="F2576" t="str">
        <f t="shared" si="40"/>
        <v>Average Per Premise1-in-2May Monthly System Peak Day50% Cycling7</v>
      </c>
      <c r="G2576">
        <v>3.0027529999999998</v>
      </c>
      <c r="H2576">
        <v>3.0027529999999998</v>
      </c>
      <c r="I2576">
        <v>61.124600000000001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3452</v>
      </c>
      <c r="P2576" t="s">
        <v>59</v>
      </c>
      <c r="Q2576" t="s">
        <v>60</v>
      </c>
    </row>
    <row r="2577" spans="1:17" x14ac:dyDescent="0.25">
      <c r="A2577" t="s">
        <v>29</v>
      </c>
      <c r="B2577" t="s">
        <v>36</v>
      </c>
      <c r="C2577" t="s">
        <v>52</v>
      </c>
      <c r="D2577" t="s">
        <v>31</v>
      </c>
      <c r="E2577">
        <v>7</v>
      </c>
      <c r="F2577" t="str">
        <f t="shared" si="40"/>
        <v>Average Per Device1-in-2May Monthly System Peak Day50% Cycling7</v>
      </c>
      <c r="G2577">
        <v>1.3512580000000001</v>
      </c>
      <c r="H2577">
        <v>1.3512580000000001</v>
      </c>
      <c r="I2577">
        <v>61.124600000000001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3452</v>
      </c>
      <c r="P2577" t="s">
        <v>59</v>
      </c>
      <c r="Q2577" t="s">
        <v>60</v>
      </c>
    </row>
    <row r="2578" spans="1:17" x14ac:dyDescent="0.25">
      <c r="A2578" t="s">
        <v>43</v>
      </c>
      <c r="B2578" t="s">
        <v>36</v>
      </c>
      <c r="C2578" t="s">
        <v>52</v>
      </c>
      <c r="D2578" t="s">
        <v>31</v>
      </c>
      <c r="E2578">
        <v>7</v>
      </c>
      <c r="F2578" t="str">
        <f t="shared" si="40"/>
        <v>Aggregate1-in-2May Monthly System Peak Day50% Cycling7</v>
      </c>
      <c r="G2578">
        <v>10.365500000000001</v>
      </c>
      <c r="H2578">
        <v>10.365500000000001</v>
      </c>
      <c r="I2578">
        <v>61.124600000000001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3452</v>
      </c>
      <c r="P2578" t="s">
        <v>59</v>
      </c>
      <c r="Q2578" t="s">
        <v>60</v>
      </c>
    </row>
    <row r="2579" spans="1:17" x14ac:dyDescent="0.25">
      <c r="A2579" t="s">
        <v>30</v>
      </c>
      <c r="B2579" t="s">
        <v>36</v>
      </c>
      <c r="C2579" t="s">
        <v>52</v>
      </c>
      <c r="D2579" t="s">
        <v>26</v>
      </c>
      <c r="E2579">
        <v>7</v>
      </c>
      <c r="F2579" t="str">
        <f t="shared" si="40"/>
        <v>Average Per Ton1-in-2May Monthly System Peak DayAll7</v>
      </c>
      <c r="G2579">
        <v>0.32476179999999999</v>
      </c>
      <c r="H2579">
        <v>0.32476179999999999</v>
      </c>
      <c r="I2579">
        <v>61.098700000000001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4789</v>
      </c>
      <c r="P2579" t="s">
        <v>59</v>
      </c>
      <c r="Q2579" t="s">
        <v>60</v>
      </c>
    </row>
    <row r="2580" spans="1:17" x14ac:dyDescent="0.25">
      <c r="A2580" t="s">
        <v>28</v>
      </c>
      <c r="B2580" t="s">
        <v>36</v>
      </c>
      <c r="C2580" t="s">
        <v>52</v>
      </c>
      <c r="D2580" t="s">
        <v>26</v>
      </c>
      <c r="E2580">
        <v>7</v>
      </c>
      <c r="F2580" t="str">
        <f t="shared" si="40"/>
        <v>Average Per Premise1-in-2May Monthly System Peak DayAll7</v>
      </c>
      <c r="G2580">
        <v>2.9795280000000002</v>
      </c>
      <c r="H2580">
        <v>2.9795280000000002</v>
      </c>
      <c r="I2580">
        <v>61.098700000000001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4789</v>
      </c>
      <c r="P2580" t="s">
        <v>59</v>
      </c>
      <c r="Q2580" t="s">
        <v>60</v>
      </c>
    </row>
    <row r="2581" spans="1:17" x14ac:dyDescent="0.25">
      <c r="A2581" t="s">
        <v>29</v>
      </c>
      <c r="B2581" t="s">
        <v>36</v>
      </c>
      <c r="C2581" t="s">
        <v>52</v>
      </c>
      <c r="D2581" t="s">
        <v>26</v>
      </c>
      <c r="E2581">
        <v>7</v>
      </c>
      <c r="F2581" t="str">
        <f t="shared" si="40"/>
        <v>Average Per Device1-in-2May Monthly System Peak DayAll7</v>
      </c>
      <c r="G2581">
        <v>1.260286</v>
      </c>
      <c r="H2581">
        <v>1.260286</v>
      </c>
      <c r="I2581">
        <v>61.098700000000001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4789</v>
      </c>
      <c r="P2581" t="s">
        <v>59</v>
      </c>
      <c r="Q2581" t="s">
        <v>60</v>
      </c>
    </row>
    <row r="2582" spans="1:17" x14ac:dyDescent="0.25">
      <c r="A2582" t="s">
        <v>43</v>
      </c>
      <c r="B2582" t="s">
        <v>36</v>
      </c>
      <c r="C2582" t="s">
        <v>52</v>
      </c>
      <c r="D2582" t="s">
        <v>26</v>
      </c>
      <c r="E2582">
        <v>7</v>
      </c>
      <c r="F2582" t="str">
        <f t="shared" si="40"/>
        <v>Aggregate1-in-2May Monthly System Peak DayAll7</v>
      </c>
      <c r="G2582">
        <v>14.26896</v>
      </c>
      <c r="H2582">
        <v>14.26896</v>
      </c>
      <c r="I2582">
        <v>61.098700000000001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4789</v>
      </c>
      <c r="P2582" t="s">
        <v>59</v>
      </c>
      <c r="Q2582" t="s">
        <v>60</v>
      </c>
    </row>
    <row r="2583" spans="1:17" x14ac:dyDescent="0.25">
      <c r="A2583" t="s">
        <v>30</v>
      </c>
      <c r="B2583" t="s">
        <v>36</v>
      </c>
      <c r="C2583" t="s">
        <v>53</v>
      </c>
      <c r="D2583" t="s">
        <v>48</v>
      </c>
      <c r="E2583">
        <v>7</v>
      </c>
      <c r="F2583" t="str">
        <f t="shared" si="40"/>
        <v>Average Per Ton1-in-2October Monthly System Peak Day30% Cycling7</v>
      </c>
      <c r="G2583">
        <v>0.30850270000000002</v>
      </c>
      <c r="H2583">
        <v>0.30850270000000002</v>
      </c>
      <c r="I2583">
        <v>60.0578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1337</v>
      </c>
      <c r="P2583" t="s">
        <v>59</v>
      </c>
      <c r="Q2583" t="s">
        <v>60</v>
      </c>
    </row>
    <row r="2584" spans="1:17" x14ac:dyDescent="0.25">
      <c r="A2584" t="s">
        <v>28</v>
      </c>
      <c r="B2584" t="s">
        <v>36</v>
      </c>
      <c r="C2584" t="s">
        <v>53</v>
      </c>
      <c r="D2584" t="s">
        <v>48</v>
      </c>
      <c r="E2584">
        <v>7</v>
      </c>
      <c r="F2584" t="str">
        <f t="shared" si="40"/>
        <v>Average Per Premise1-in-2October Monthly System Peak Day30% Cycling7</v>
      </c>
      <c r="G2584">
        <v>3.273082</v>
      </c>
      <c r="H2584">
        <v>3.273082</v>
      </c>
      <c r="I2584">
        <v>60.0578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1337</v>
      </c>
      <c r="P2584" t="s">
        <v>59</v>
      </c>
      <c r="Q2584" t="s">
        <v>60</v>
      </c>
    </row>
    <row r="2585" spans="1:17" x14ac:dyDescent="0.25">
      <c r="A2585" t="s">
        <v>29</v>
      </c>
      <c r="B2585" t="s">
        <v>36</v>
      </c>
      <c r="C2585" t="s">
        <v>53</v>
      </c>
      <c r="D2585" t="s">
        <v>48</v>
      </c>
      <c r="E2585">
        <v>7</v>
      </c>
      <c r="F2585" t="str">
        <f t="shared" si="40"/>
        <v>Average Per Device1-in-2October Monthly System Peak Day30% Cycling7</v>
      </c>
      <c r="G2585">
        <v>1.1986060000000001</v>
      </c>
      <c r="H2585">
        <v>1.1986060000000001</v>
      </c>
      <c r="I2585">
        <v>60.0578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1337</v>
      </c>
      <c r="P2585" t="s">
        <v>59</v>
      </c>
      <c r="Q2585" t="s">
        <v>60</v>
      </c>
    </row>
    <row r="2586" spans="1:17" x14ac:dyDescent="0.25">
      <c r="A2586" t="s">
        <v>43</v>
      </c>
      <c r="B2586" t="s">
        <v>36</v>
      </c>
      <c r="C2586" t="s">
        <v>53</v>
      </c>
      <c r="D2586" t="s">
        <v>48</v>
      </c>
      <c r="E2586">
        <v>7</v>
      </c>
      <c r="F2586" t="str">
        <f t="shared" si="40"/>
        <v>Aggregate1-in-2October Monthly System Peak Day30% Cycling7</v>
      </c>
      <c r="G2586">
        <v>4.3761109999999999</v>
      </c>
      <c r="H2586">
        <v>4.3761109999999999</v>
      </c>
      <c r="I2586">
        <v>60.0578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1337</v>
      </c>
      <c r="P2586" t="s">
        <v>59</v>
      </c>
      <c r="Q2586" t="s">
        <v>60</v>
      </c>
    </row>
    <row r="2587" spans="1:17" x14ac:dyDescent="0.25">
      <c r="A2587" t="s">
        <v>30</v>
      </c>
      <c r="B2587" t="s">
        <v>36</v>
      </c>
      <c r="C2587" t="s">
        <v>53</v>
      </c>
      <c r="D2587" t="s">
        <v>31</v>
      </c>
      <c r="E2587">
        <v>7</v>
      </c>
      <c r="F2587" t="str">
        <f t="shared" si="40"/>
        <v>Average Per Ton1-in-2October Monthly System Peak Day50% Cycling7</v>
      </c>
      <c r="G2587">
        <v>0.36872660000000002</v>
      </c>
      <c r="H2587">
        <v>0.36872660000000002</v>
      </c>
      <c r="I2587">
        <v>60.652099999999997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3452</v>
      </c>
      <c r="P2587" t="s">
        <v>59</v>
      </c>
      <c r="Q2587" t="s">
        <v>60</v>
      </c>
    </row>
    <row r="2588" spans="1:17" x14ac:dyDescent="0.25">
      <c r="A2588" t="s">
        <v>28</v>
      </c>
      <c r="B2588" t="s">
        <v>36</v>
      </c>
      <c r="C2588" t="s">
        <v>53</v>
      </c>
      <c r="D2588" t="s">
        <v>31</v>
      </c>
      <c r="E2588">
        <v>7</v>
      </c>
      <c r="F2588" t="str">
        <f t="shared" si="40"/>
        <v>Average Per Premise1-in-2October Monthly System Peak Day50% Cycling7</v>
      </c>
      <c r="G2588">
        <v>3.1779389999999998</v>
      </c>
      <c r="H2588">
        <v>3.1779389999999998</v>
      </c>
      <c r="I2588">
        <v>60.652099999999997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3452</v>
      </c>
      <c r="P2588" t="s">
        <v>59</v>
      </c>
      <c r="Q2588" t="s">
        <v>60</v>
      </c>
    </row>
    <row r="2589" spans="1:17" x14ac:dyDescent="0.25">
      <c r="A2589" t="s">
        <v>29</v>
      </c>
      <c r="B2589" t="s">
        <v>36</v>
      </c>
      <c r="C2589" t="s">
        <v>53</v>
      </c>
      <c r="D2589" t="s">
        <v>31</v>
      </c>
      <c r="E2589">
        <v>7</v>
      </c>
      <c r="F2589" t="str">
        <f t="shared" si="40"/>
        <v>Average Per Device1-in-2October Monthly System Peak Day50% Cycling7</v>
      </c>
      <c r="G2589">
        <v>1.4300930000000001</v>
      </c>
      <c r="H2589">
        <v>1.4300930000000001</v>
      </c>
      <c r="I2589">
        <v>60.652099999999997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3452</v>
      </c>
      <c r="P2589" t="s">
        <v>59</v>
      </c>
      <c r="Q2589" t="s">
        <v>60</v>
      </c>
    </row>
    <row r="2590" spans="1:17" x14ac:dyDescent="0.25">
      <c r="A2590" t="s">
        <v>43</v>
      </c>
      <c r="B2590" t="s">
        <v>36</v>
      </c>
      <c r="C2590" t="s">
        <v>53</v>
      </c>
      <c r="D2590" t="s">
        <v>31</v>
      </c>
      <c r="E2590">
        <v>7</v>
      </c>
      <c r="F2590" t="str">
        <f t="shared" si="40"/>
        <v>Aggregate1-in-2October Monthly System Peak Day50% Cycling7</v>
      </c>
      <c r="G2590">
        <v>10.97025</v>
      </c>
      <c r="H2590">
        <v>10.97025</v>
      </c>
      <c r="I2590">
        <v>60.652099999999997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3452</v>
      </c>
      <c r="P2590" t="s">
        <v>59</v>
      </c>
      <c r="Q2590" t="s">
        <v>60</v>
      </c>
    </row>
    <row r="2591" spans="1:17" x14ac:dyDescent="0.25">
      <c r="A2591" t="s">
        <v>30</v>
      </c>
      <c r="B2591" t="s">
        <v>36</v>
      </c>
      <c r="C2591" t="s">
        <v>53</v>
      </c>
      <c r="D2591" t="s">
        <v>26</v>
      </c>
      <c r="E2591">
        <v>7</v>
      </c>
      <c r="F2591" t="str">
        <f t="shared" si="40"/>
        <v>Average Per Ton1-in-2October Monthly System Peak DayAll7</v>
      </c>
      <c r="G2591">
        <v>0.35191210000000001</v>
      </c>
      <c r="H2591">
        <v>0.35191210000000001</v>
      </c>
      <c r="I2591">
        <v>60.4861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4789</v>
      </c>
      <c r="P2591" t="s">
        <v>59</v>
      </c>
      <c r="Q2591" t="s">
        <v>60</v>
      </c>
    </row>
    <row r="2592" spans="1:17" x14ac:dyDescent="0.25">
      <c r="A2592" t="s">
        <v>28</v>
      </c>
      <c r="B2592" t="s">
        <v>36</v>
      </c>
      <c r="C2592" t="s">
        <v>53</v>
      </c>
      <c r="D2592" t="s">
        <v>26</v>
      </c>
      <c r="E2592">
        <v>7</v>
      </c>
      <c r="F2592" t="str">
        <f t="shared" si="40"/>
        <v>Average Per Premise1-in-2October Monthly System Peak DayAll7</v>
      </c>
      <c r="G2592">
        <v>3.2286190000000001</v>
      </c>
      <c r="H2592">
        <v>3.2286190000000001</v>
      </c>
      <c r="I2592">
        <v>60.4861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4789</v>
      </c>
      <c r="P2592" t="s">
        <v>59</v>
      </c>
      <c r="Q2592" t="s">
        <v>60</v>
      </c>
    </row>
    <row r="2593" spans="1:17" x14ac:dyDescent="0.25">
      <c r="A2593" t="s">
        <v>29</v>
      </c>
      <c r="B2593" t="s">
        <v>36</v>
      </c>
      <c r="C2593" t="s">
        <v>53</v>
      </c>
      <c r="D2593" t="s">
        <v>26</v>
      </c>
      <c r="E2593">
        <v>7</v>
      </c>
      <c r="F2593" t="str">
        <f t="shared" si="40"/>
        <v>Average Per Device1-in-2October Monthly System Peak DayAll7</v>
      </c>
      <c r="G2593">
        <v>1.3656470000000001</v>
      </c>
      <c r="H2593">
        <v>1.3656470000000001</v>
      </c>
      <c r="I2593">
        <v>60.4861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4789</v>
      </c>
      <c r="P2593" t="s">
        <v>59</v>
      </c>
      <c r="Q2593" t="s">
        <v>60</v>
      </c>
    </row>
    <row r="2594" spans="1:17" x14ac:dyDescent="0.25">
      <c r="A2594" t="s">
        <v>43</v>
      </c>
      <c r="B2594" t="s">
        <v>36</v>
      </c>
      <c r="C2594" t="s">
        <v>53</v>
      </c>
      <c r="D2594" t="s">
        <v>26</v>
      </c>
      <c r="E2594">
        <v>7</v>
      </c>
      <c r="F2594" t="str">
        <f t="shared" si="40"/>
        <v>Aggregate1-in-2October Monthly System Peak DayAll7</v>
      </c>
      <c r="G2594">
        <v>15.46186</v>
      </c>
      <c r="H2594">
        <v>15.46186</v>
      </c>
      <c r="I2594">
        <v>60.4861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4789</v>
      </c>
      <c r="P2594" t="s">
        <v>59</v>
      </c>
      <c r="Q2594" t="s">
        <v>60</v>
      </c>
    </row>
    <row r="2595" spans="1:17" x14ac:dyDescent="0.25">
      <c r="A2595" t="s">
        <v>30</v>
      </c>
      <c r="B2595" t="s">
        <v>36</v>
      </c>
      <c r="C2595" t="s">
        <v>54</v>
      </c>
      <c r="D2595" t="s">
        <v>48</v>
      </c>
      <c r="E2595">
        <v>7</v>
      </c>
      <c r="F2595" t="str">
        <f t="shared" si="40"/>
        <v>Average Per Ton1-in-2September Monthly System Peak Day30% Cycling7</v>
      </c>
      <c r="G2595">
        <v>0.42527100000000001</v>
      </c>
      <c r="H2595">
        <v>0.42527100000000001</v>
      </c>
      <c r="I2595">
        <v>69.035700000000006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1337</v>
      </c>
      <c r="P2595" t="s">
        <v>59</v>
      </c>
      <c r="Q2595" t="s">
        <v>60</v>
      </c>
    </row>
    <row r="2596" spans="1:17" x14ac:dyDescent="0.25">
      <c r="A2596" t="s">
        <v>28</v>
      </c>
      <c r="B2596" t="s">
        <v>36</v>
      </c>
      <c r="C2596" t="s">
        <v>54</v>
      </c>
      <c r="D2596" t="s">
        <v>48</v>
      </c>
      <c r="E2596">
        <v>7</v>
      </c>
      <c r="F2596" t="str">
        <f t="shared" si="40"/>
        <v>Average Per Premise1-in-2September Monthly System Peak Day30% Cycling7</v>
      </c>
      <c r="G2596">
        <v>4.5119449999999999</v>
      </c>
      <c r="H2596">
        <v>4.5119439999999997</v>
      </c>
      <c r="I2596">
        <v>69.035700000000006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1337</v>
      </c>
      <c r="P2596" t="s">
        <v>59</v>
      </c>
      <c r="Q2596" t="s">
        <v>60</v>
      </c>
    </row>
    <row r="2597" spans="1:17" x14ac:dyDescent="0.25">
      <c r="A2597" t="s">
        <v>29</v>
      </c>
      <c r="B2597" t="s">
        <v>36</v>
      </c>
      <c r="C2597" t="s">
        <v>54</v>
      </c>
      <c r="D2597" t="s">
        <v>48</v>
      </c>
      <c r="E2597">
        <v>7</v>
      </c>
      <c r="F2597" t="str">
        <f t="shared" si="40"/>
        <v>Average Per Device1-in-2September Monthly System Peak Day30% Cycling7</v>
      </c>
      <c r="G2597">
        <v>1.6522790000000001</v>
      </c>
      <c r="H2597">
        <v>1.6522790000000001</v>
      </c>
      <c r="I2597">
        <v>69.035700000000006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1337</v>
      </c>
      <c r="P2597" t="s">
        <v>59</v>
      </c>
      <c r="Q2597" t="s">
        <v>60</v>
      </c>
    </row>
    <row r="2598" spans="1:17" x14ac:dyDescent="0.25">
      <c r="A2598" t="s">
        <v>43</v>
      </c>
      <c r="B2598" t="s">
        <v>36</v>
      </c>
      <c r="C2598" t="s">
        <v>54</v>
      </c>
      <c r="D2598" t="s">
        <v>48</v>
      </c>
      <c r="E2598">
        <v>7</v>
      </c>
      <c r="F2598" t="str">
        <f t="shared" si="40"/>
        <v>Aggregate1-in-2September Monthly System Peak Day30% Cycling7</v>
      </c>
      <c r="G2598">
        <v>6.03247</v>
      </c>
      <c r="H2598">
        <v>6.03247</v>
      </c>
      <c r="I2598">
        <v>69.035700000000006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1337</v>
      </c>
      <c r="P2598" t="s">
        <v>59</v>
      </c>
      <c r="Q2598" t="s">
        <v>60</v>
      </c>
    </row>
    <row r="2599" spans="1:17" x14ac:dyDescent="0.25">
      <c r="A2599" t="s">
        <v>30</v>
      </c>
      <c r="B2599" t="s">
        <v>36</v>
      </c>
      <c r="C2599" t="s">
        <v>54</v>
      </c>
      <c r="D2599" t="s">
        <v>31</v>
      </c>
      <c r="E2599">
        <v>7</v>
      </c>
      <c r="F2599" t="str">
        <f t="shared" si="40"/>
        <v>Average Per Ton1-in-2September Monthly System Peak Day50% Cycling7</v>
      </c>
      <c r="G2599">
        <v>0.41555609999999998</v>
      </c>
      <c r="H2599">
        <v>0.41555609999999998</v>
      </c>
      <c r="I2599">
        <v>69.1297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3452</v>
      </c>
      <c r="P2599" t="s">
        <v>59</v>
      </c>
      <c r="Q2599" t="s">
        <v>60</v>
      </c>
    </row>
    <row r="2600" spans="1:17" x14ac:dyDescent="0.25">
      <c r="A2600" t="s">
        <v>28</v>
      </c>
      <c r="B2600" t="s">
        <v>36</v>
      </c>
      <c r="C2600" t="s">
        <v>54</v>
      </c>
      <c r="D2600" t="s">
        <v>31</v>
      </c>
      <c r="E2600">
        <v>7</v>
      </c>
      <c r="F2600" t="str">
        <f t="shared" si="40"/>
        <v>Average Per Premise1-in-2September Monthly System Peak Day50% Cycling7</v>
      </c>
      <c r="G2600">
        <v>3.581547</v>
      </c>
      <c r="H2600">
        <v>3.581547</v>
      </c>
      <c r="I2600">
        <v>69.1297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3452</v>
      </c>
      <c r="P2600" t="s">
        <v>59</v>
      </c>
      <c r="Q2600" t="s">
        <v>60</v>
      </c>
    </row>
    <row r="2601" spans="1:17" x14ac:dyDescent="0.25">
      <c r="A2601" t="s">
        <v>29</v>
      </c>
      <c r="B2601" t="s">
        <v>36</v>
      </c>
      <c r="C2601" t="s">
        <v>54</v>
      </c>
      <c r="D2601" t="s">
        <v>31</v>
      </c>
      <c r="E2601">
        <v>7</v>
      </c>
      <c r="F2601" t="str">
        <f t="shared" si="40"/>
        <v>Average Per Device1-in-2September Monthly System Peak Day50% Cycling7</v>
      </c>
      <c r="G2601">
        <v>1.6117189999999999</v>
      </c>
      <c r="H2601">
        <v>1.6117189999999999</v>
      </c>
      <c r="I2601">
        <v>69.1297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3452</v>
      </c>
      <c r="P2601" t="s">
        <v>59</v>
      </c>
      <c r="Q2601" t="s">
        <v>60</v>
      </c>
    </row>
    <row r="2602" spans="1:17" x14ac:dyDescent="0.25">
      <c r="A2602" t="s">
        <v>43</v>
      </c>
      <c r="B2602" t="s">
        <v>36</v>
      </c>
      <c r="C2602" t="s">
        <v>54</v>
      </c>
      <c r="D2602" t="s">
        <v>31</v>
      </c>
      <c r="E2602">
        <v>7</v>
      </c>
      <c r="F2602" t="str">
        <f t="shared" si="40"/>
        <v>Aggregate1-in-2September Monthly System Peak Day50% Cycling7</v>
      </c>
      <c r="G2602">
        <v>12.3635</v>
      </c>
      <c r="H2602">
        <v>12.3635</v>
      </c>
      <c r="I2602">
        <v>69.1297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3452</v>
      </c>
      <c r="P2602" t="s">
        <v>59</v>
      </c>
      <c r="Q2602" t="s">
        <v>60</v>
      </c>
    </row>
    <row r="2603" spans="1:17" x14ac:dyDescent="0.25">
      <c r="A2603" t="s">
        <v>30</v>
      </c>
      <c r="B2603" t="s">
        <v>36</v>
      </c>
      <c r="C2603" t="s">
        <v>54</v>
      </c>
      <c r="D2603" t="s">
        <v>26</v>
      </c>
      <c r="E2603">
        <v>7</v>
      </c>
      <c r="F2603" t="str">
        <f t="shared" si="40"/>
        <v>Average Per Ton1-in-2September Monthly System Peak DayAll7</v>
      </c>
      <c r="G2603">
        <v>0.41826849999999999</v>
      </c>
      <c r="H2603">
        <v>0.41826849999999999</v>
      </c>
      <c r="I2603">
        <v>69.103399999999993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4789</v>
      </c>
      <c r="P2603" t="s">
        <v>59</v>
      </c>
      <c r="Q2603" t="s">
        <v>60</v>
      </c>
    </row>
    <row r="2604" spans="1:17" x14ac:dyDescent="0.25">
      <c r="A2604" t="s">
        <v>28</v>
      </c>
      <c r="B2604" t="s">
        <v>36</v>
      </c>
      <c r="C2604" t="s">
        <v>54</v>
      </c>
      <c r="D2604" t="s">
        <v>26</v>
      </c>
      <c r="E2604">
        <v>7</v>
      </c>
      <c r="F2604" t="str">
        <f t="shared" si="40"/>
        <v>Average Per Premise1-in-2September Monthly System Peak DayAll7</v>
      </c>
      <c r="G2604">
        <v>3.8374060000000001</v>
      </c>
      <c r="H2604">
        <v>3.8374060000000001</v>
      </c>
      <c r="I2604">
        <v>69.103399999999993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4789</v>
      </c>
      <c r="P2604" t="s">
        <v>59</v>
      </c>
      <c r="Q2604" t="s">
        <v>60</v>
      </c>
    </row>
    <row r="2605" spans="1:17" x14ac:dyDescent="0.25">
      <c r="A2605" t="s">
        <v>29</v>
      </c>
      <c r="B2605" t="s">
        <v>36</v>
      </c>
      <c r="C2605" t="s">
        <v>54</v>
      </c>
      <c r="D2605" t="s">
        <v>26</v>
      </c>
      <c r="E2605">
        <v>7</v>
      </c>
      <c r="F2605" t="str">
        <f t="shared" si="40"/>
        <v>Average Per Device1-in-2September Monthly System Peak DayAll7</v>
      </c>
      <c r="G2605">
        <v>1.6231530000000001</v>
      </c>
      <c r="H2605">
        <v>1.6231530000000001</v>
      </c>
      <c r="I2605">
        <v>69.103399999999993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4789</v>
      </c>
      <c r="P2605" t="s">
        <v>59</v>
      </c>
      <c r="Q2605" t="s">
        <v>60</v>
      </c>
    </row>
    <row r="2606" spans="1:17" x14ac:dyDescent="0.25">
      <c r="A2606" t="s">
        <v>43</v>
      </c>
      <c r="B2606" t="s">
        <v>36</v>
      </c>
      <c r="C2606" t="s">
        <v>54</v>
      </c>
      <c r="D2606" t="s">
        <v>26</v>
      </c>
      <c r="E2606">
        <v>7</v>
      </c>
      <c r="F2606" t="str">
        <f t="shared" si="40"/>
        <v>Aggregate1-in-2September Monthly System Peak DayAll7</v>
      </c>
      <c r="G2606">
        <v>18.37734</v>
      </c>
      <c r="H2606">
        <v>18.37734</v>
      </c>
      <c r="I2606">
        <v>69.103399999999993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4789</v>
      </c>
      <c r="P2606" t="s">
        <v>59</v>
      </c>
      <c r="Q2606" t="s">
        <v>60</v>
      </c>
    </row>
    <row r="2607" spans="1:17" x14ac:dyDescent="0.25">
      <c r="A2607" t="s">
        <v>30</v>
      </c>
      <c r="B2607" t="s">
        <v>36</v>
      </c>
      <c r="C2607" t="s">
        <v>49</v>
      </c>
      <c r="D2607" t="s">
        <v>48</v>
      </c>
      <c r="E2607">
        <v>8</v>
      </c>
      <c r="F2607" t="str">
        <f t="shared" si="40"/>
        <v>Average Per Ton1-in-2August Monthly System Peak Day30% Cycling8</v>
      </c>
      <c r="G2607">
        <v>0.51014490000000001</v>
      </c>
      <c r="H2607">
        <v>0.51014490000000001</v>
      </c>
      <c r="I2607">
        <v>69.587599999999995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1337</v>
      </c>
      <c r="P2607" t="s">
        <v>59</v>
      </c>
      <c r="Q2607" t="s">
        <v>60</v>
      </c>
    </row>
    <row r="2608" spans="1:17" x14ac:dyDescent="0.25">
      <c r="A2608" t="s">
        <v>28</v>
      </c>
      <c r="B2608" t="s">
        <v>36</v>
      </c>
      <c r="C2608" t="s">
        <v>49</v>
      </c>
      <c r="D2608" t="s">
        <v>48</v>
      </c>
      <c r="E2608">
        <v>8</v>
      </c>
      <c r="F2608" t="str">
        <f t="shared" si="40"/>
        <v>Average Per Premise1-in-2August Monthly System Peak Day30% Cycling8</v>
      </c>
      <c r="G2608">
        <v>5.41242</v>
      </c>
      <c r="H2608">
        <v>5.41242</v>
      </c>
      <c r="I2608">
        <v>69.587599999999995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1337</v>
      </c>
      <c r="P2608" t="s">
        <v>59</v>
      </c>
      <c r="Q2608" t="s">
        <v>60</v>
      </c>
    </row>
    <row r="2609" spans="1:17" x14ac:dyDescent="0.25">
      <c r="A2609" t="s">
        <v>29</v>
      </c>
      <c r="B2609" t="s">
        <v>36</v>
      </c>
      <c r="C2609" t="s">
        <v>49</v>
      </c>
      <c r="D2609" t="s">
        <v>48</v>
      </c>
      <c r="E2609">
        <v>8</v>
      </c>
      <c r="F2609" t="str">
        <f t="shared" si="40"/>
        <v>Average Per Device1-in-2August Monthly System Peak Day30% Cycling8</v>
      </c>
      <c r="G2609">
        <v>1.9820340000000001</v>
      </c>
      <c r="H2609">
        <v>1.9820340000000001</v>
      </c>
      <c r="I2609">
        <v>69.587599999999995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1337</v>
      </c>
      <c r="P2609" t="s">
        <v>59</v>
      </c>
      <c r="Q2609" t="s">
        <v>60</v>
      </c>
    </row>
    <row r="2610" spans="1:17" x14ac:dyDescent="0.25">
      <c r="A2610" t="s">
        <v>43</v>
      </c>
      <c r="B2610" t="s">
        <v>36</v>
      </c>
      <c r="C2610" t="s">
        <v>49</v>
      </c>
      <c r="D2610" t="s">
        <v>48</v>
      </c>
      <c r="E2610">
        <v>8</v>
      </c>
      <c r="F2610" t="str">
        <f t="shared" si="40"/>
        <v>Aggregate1-in-2August Monthly System Peak Day30% Cycling8</v>
      </c>
      <c r="G2610">
        <v>7.2364059999999997</v>
      </c>
      <c r="H2610">
        <v>7.2364050000000004</v>
      </c>
      <c r="I2610">
        <v>69.587599999999995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1337</v>
      </c>
      <c r="P2610" t="s">
        <v>59</v>
      </c>
      <c r="Q2610" t="s">
        <v>60</v>
      </c>
    </row>
    <row r="2611" spans="1:17" x14ac:dyDescent="0.25">
      <c r="A2611" t="s">
        <v>30</v>
      </c>
      <c r="B2611" t="s">
        <v>36</v>
      </c>
      <c r="C2611" t="s">
        <v>49</v>
      </c>
      <c r="D2611" t="s">
        <v>31</v>
      </c>
      <c r="E2611">
        <v>8</v>
      </c>
      <c r="F2611" t="str">
        <f t="shared" si="40"/>
        <v>Average Per Ton1-in-2August Monthly System Peak Day50% Cycling8</v>
      </c>
      <c r="G2611">
        <v>0.51803889999999997</v>
      </c>
      <c r="H2611">
        <v>0.51803889999999997</v>
      </c>
      <c r="I2611">
        <v>69.616399999999999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3452</v>
      </c>
      <c r="P2611" t="s">
        <v>59</v>
      </c>
      <c r="Q2611" t="s">
        <v>60</v>
      </c>
    </row>
    <row r="2612" spans="1:17" x14ac:dyDescent="0.25">
      <c r="A2612" t="s">
        <v>28</v>
      </c>
      <c r="B2612" t="s">
        <v>36</v>
      </c>
      <c r="C2612" t="s">
        <v>49</v>
      </c>
      <c r="D2612" t="s">
        <v>31</v>
      </c>
      <c r="E2612">
        <v>8</v>
      </c>
      <c r="F2612" t="str">
        <f t="shared" si="40"/>
        <v>Average Per Premise1-in-2August Monthly System Peak Day50% Cycling8</v>
      </c>
      <c r="G2612">
        <v>4.4648149999999998</v>
      </c>
      <c r="H2612">
        <v>4.4648139999999996</v>
      </c>
      <c r="I2612">
        <v>69.616399999999999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3452</v>
      </c>
      <c r="P2612" t="s">
        <v>59</v>
      </c>
      <c r="Q2612" t="s">
        <v>60</v>
      </c>
    </row>
    <row r="2613" spans="1:17" x14ac:dyDescent="0.25">
      <c r="A2613" t="s">
        <v>29</v>
      </c>
      <c r="B2613" t="s">
        <v>36</v>
      </c>
      <c r="C2613" t="s">
        <v>49</v>
      </c>
      <c r="D2613" t="s">
        <v>31</v>
      </c>
      <c r="E2613">
        <v>8</v>
      </c>
      <c r="F2613" t="str">
        <f t="shared" si="40"/>
        <v>Average Per Device1-in-2August Monthly System Peak Day50% Cycling8</v>
      </c>
      <c r="G2613">
        <v>2.0091960000000002</v>
      </c>
      <c r="H2613">
        <v>2.0091950000000001</v>
      </c>
      <c r="I2613">
        <v>69.616399999999999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3452</v>
      </c>
      <c r="P2613" t="s">
        <v>59</v>
      </c>
      <c r="Q2613" t="s">
        <v>60</v>
      </c>
    </row>
    <row r="2614" spans="1:17" x14ac:dyDescent="0.25">
      <c r="A2614" t="s">
        <v>43</v>
      </c>
      <c r="B2614" t="s">
        <v>36</v>
      </c>
      <c r="C2614" t="s">
        <v>49</v>
      </c>
      <c r="D2614" t="s">
        <v>31</v>
      </c>
      <c r="E2614">
        <v>8</v>
      </c>
      <c r="F2614" t="str">
        <f t="shared" si="40"/>
        <v>Aggregate1-in-2August Monthly System Peak Day50% Cycling8</v>
      </c>
      <c r="G2614">
        <v>15.41254</v>
      </c>
      <c r="H2614">
        <v>15.41254</v>
      </c>
      <c r="I2614">
        <v>69.616399999999999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3452</v>
      </c>
      <c r="P2614" t="s">
        <v>59</v>
      </c>
      <c r="Q2614" t="s">
        <v>60</v>
      </c>
    </row>
    <row r="2615" spans="1:17" x14ac:dyDescent="0.25">
      <c r="A2615" t="s">
        <v>30</v>
      </c>
      <c r="B2615" t="s">
        <v>36</v>
      </c>
      <c r="C2615" t="s">
        <v>49</v>
      </c>
      <c r="D2615" t="s">
        <v>26</v>
      </c>
      <c r="E2615">
        <v>8</v>
      </c>
      <c r="F2615" t="str">
        <f t="shared" si="40"/>
        <v>Average Per Ton1-in-2August Monthly System Peak DayAll8</v>
      </c>
      <c r="G2615">
        <v>0.51583489999999999</v>
      </c>
      <c r="H2615">
        <v>0.51583489999999999</v>
      </c>
      <c r="I2615">
        <v>69.608400000000003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4789</v>
      </c>
      <c r="P2615" t="s">
        <v>59</v>
      </c>
      <c r="Q2615" t="s">
        <v>60</v>
      </c>
    </row>
    <row r="2616" spans="1:17" x14ac:dyDescent="0.25">
      <c r="A2616" t="s">
        <v>28</v>
      </c>
      <c r="B2616" t="s">
        <v>36</v>
      </c>
      <c r="C2616" t="s">
        <v>49</v>
      </c>
      <c r="D2616" t="s">
        <v>26</v>
      </c>
      <c r="E2616">
        <v>8</v>
      </c>
      <c r="F2616" t="str">
        <f t="shared" si="40"/>
        <v>Average Per Premise1-in-2August Monthly System Peak DayAll8</v>
      </c>
      <c r="G2616">
        <v>4.7325299999999997</v>
      </c>
      <c r="H2616">
        <v>4.7325290000000004</v>
      </c>
      <c r="I2616">
        <v>69.608400000000003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4789</v>
      </c>
      <c r="P2616" t="s">
        <v>59</v>
      </c>
      <c r="Q2616" t="s">
        <v>60</v>
      </c>
    </row>
    <row r="2617" spans="1:17" x14ac:dyDescent="0.25">
      <c r="A2617" t="s">
        <v>29</v>
      </c>
      <c r="B2617" t="s">
        <v>36</v>
      </c>
      <c r="C2617" t="s">
        <v>49</v>
      </c>
      <c r="D2617" t="s">
        <v>26</v>
      </c>
      <c r="E2617">
        <v>8</v>
      </c>
      <c r="F2617" t="str">
        <f t="shared" si="40"/>
        <v>Average Per Device1-in-2August Monthly System Peak DayAll8</v>
      </c>
      <c r="G2617">
        <v>2.0017740000000002</v>
      </c>
      <c r="H2617">
        <v>2.0017740000000002</v>
      </c>
      <c r="I2617">
        <v>69.608400000000003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4789</v>
      </c>
      <c r="P2617" t="s">
        <v>59</v>
      </c>
      <c r="Q2617" t="s">
        <v>60</v>
      </c>
    </row>
    <row r="2618" spans="1:17" x14ac:dyDescent="0.25">
      <c r="A2618" t="s">
        <v>43</v>
      </c>
      <c r="B2618" t="s">
        <v>36</v>
      </c>
      <c r="C2618" t="s">
        <v>49</v>
      </c>
      <c r="D2618" t="s">
        <v>26</v>
      </c>
      <c r="E2618">
        <v>8</v>
      </c>
      <c r="F2618" t="str">
        <f t="shared" si="40"/>
        <v>Aggregate1-in-2August Monthly System Peak DayAll8</v>
      </c>
      <c r="G2618">
        <v>22.664079999999998</v>
      </c>
      <c r="H2618">
        <v>22.664079999999998</v>
      </c>
      <c r="I2618">
        <v>69.608400000000003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4789</v>
      </c>
      <c r="P2618" t="s">
        <v>59</v>
      </c>
      <c r="Q2618" t="s">
        <v>60</v>
      </c>
    </row>
    <row r="2619" spans="1:17" x14ac:dyDescent="0.25">
      <c r="A2619" t="s">
        <v>30</v>
      </c>
      <c r="B2619" t="s">
        <v>36</v>
      </c>
      <c r="C2619" t="s">
        <v>37</v>
      </c>
      <c r="D2619" t="s">
        <v>48</v>
      </c>
      <c r="E2619">
        <v>8</v>
      </c>
      <c r="F2619" t="str">
        <f t="shared" si="40"/>
        <v>Average Per Ton1-in-2August Typical Event Day30% Cycling8</v>
      </c>
      <c r="G2619">
        <v>0.46290360000000003</v>
      </c>
      <c r="H2619">
        <v>0.46290360000000003</v>
      </c>
      <c r="I2619">
        <v>68.285200000000003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1337</v>
      </c>
      <c r="P2619" t="s">
        <v>59</v>
      </c>
      <c r="Q2619" t="s">
        <v>60</v>
      </c>
    </row>
    <row r="2620" spans="1:17" x14ac:dyDescent="0.25">
      <c r="A2620" t="s">
        <v>28</v>
      </c>
      <c r="B2620" t="s">
        <v>36</v>
      </c>
      <c r="C2620" t="s">
        <v>37</v>
      </c>
      <c r="D2620" t="s">
        <v>48</v>
      </c>
      <c r="E2620">
        <v>8</v>
      </c>
      <c r="F2620" t="str">
        <f t="shared" si="40"/>
        <v>Average Per Premise1-in-2August Typical Event Day30% Cycling8</v>
      </c>
      <c r="G2620">
        <v>4.9112099999999996</v>
      </c>
      <c r="H2620">
        <v>4.9112099999999996</v>
      </c>
      <c r="I2620">
        <v>68.285200000000003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1337</v>
      </c>
      <c r="P2620" t="s">
        <v>59</v>
      </c>
      <c r="Q2620" t="s">
        <v>60</v>
      </c>
    </row>
    <row r="2621" spans="1:17" x14ac:dyDescent="0.25">
      <c r="A2621" t="s">
        <v>29</v>
      </c>
      <c r="B2621" t="s">
        <v>36</v>
      </c>
      <c r="C2621" t="s">
        <v>37</v>
      </c>
      <c r="D2621" t="s">
        <v>48</v>
      </c>
      <c r="E2621">
        <v>8</v>
      </c>
      <c r="F2621" t="str">
        <f t="shared" si="40"/>
        <v>Average Per Device1-in-2August Typical Event Day30% Cycling8</v>
      </c>
      <c r="G2621">
        <v>1.7984899999999999</v>
      </c>
      <c r="H2621">
        <v>1.7984899999999999</v>
      </c>
      <c r="I2621">
        <v>68.285200000000003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1337</v>
      </c>
      <c r="P2621" t="s">
        <v>59</v>
      </c>
      <c r="Q2621" t="s">
        <v>60</v>
      </c>
    </row>
    <row r="2622" spans="1:17" x14ac:dyDescent="0.25">
      <c r="A2622" t="s">
        <v>43</v>
      </c>
      <c r="B2622" t="s">
        <v>36</v>
      </c>
      <c r="C2622" t="s">
        <v>37</v>
      </c>
      <c r="D2622" t="s">
        <v>48</v>
      </c>
      <c r="E2622">
        <v>8</v>
      </c>
      <c r="F2622" t="str">
        <f t="shared" si="40"/>
        <v>Aggregate1-in-2August Typical Event Day30% Cycling8</v>
      </c>
      <c r="G2622">
        <v>6.5662880000000001</v>
      </c>
      <c r="H2622">
        <v>6.5662880000000001</v>
      </c>
      <c r="I2622">
        <v>68.285200000000003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1337</v>
      </c>
      <c r="P2622" t="s">
        <v>59</v>
      </c>
      <c r="Q2622" t="s">
        <v>60</v>
      </c>
    </row>
    <row r="2623" spans="1:17" x14ac:dyDescent="0.25">
      <c r="A2623" t="s">
        <v>30</v>
      </c>
      <c r="B2623" t="s">
        <v>36</v>
      </c>
      <c r="C2623" t="s">
        <v>37</v>
      </c>
      <c r="D2623" t="s">
        <v>31</v>
      </c>
      <c r="E2623">
        <v>8</v>
      </c>
      <c r="F2623" t="str">
        <f t="shared" si="40"/>
        <v>Average Per Ton1-in-2August Typical Event Day50% Cycling8</v>
      </c>
      <c r="G2623">
        <v>0.49794060000000001</v>
      </c>
      <c r="H2623">
        <v>0.49794060000000001</v>
      </c>
      <c r="I2623">
        <v>68.214600000000004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3452</v>
      </c>
      <c r="P2623" t="s">
        <v>59</v>
      </c>
      <c r="Q2623" t="s">
        <v>60</v>
      </c>
    </row>
    <row r="2624" spans="1:17" x14ac:dyDescent="0.25">
      <c r="A2624" t="s">
        <v>28</v>
      </c>
      <c r="B2624" t="s">
        <v>36</v>
      </c>
      <c r="C2624" t="s">
        <v>37</v>
      </c>
      <c r="D2624" t="s">
        <v>31</v>
      </c>
      <c r="E2624">
        <v>8</v>
      </c>
      <c r="F2624" t="str">
        <f t="shared" si="40"/>
        <v>Average Per Premise1-in-2August Typical Event Day50% Cycling8</v>
      </c>
      <c r="G2624">
        <v>4.2915939999999999</v>
      </c>
      <c r="H2624">
        <v>4.2915939999999999</v>
      </c>
      <c r="I2624">
        <v>68.214600000000004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3452</v>
      </c>
      <c r="P2624" t="s">
        <v>59</v>
      </c>
      <c r="Q2624" t="s">
        <v>60</v>
      </c>
    </row>
    <row r="2625" spans="1:17" x14ac:dyDescent="0.25">
      <c r="A2625" t="s">
        <v>29</v>
      </c>
      <c r="B2625" t="s">
        <v>36</v>
      </c>
      <c r="C2625" t="s">
        <v>37</v>
      </c>
      <c r="D2625" t="s">
        <v>31</v>
      </c>
      <c r="E2625">
        <v>8</v>
      </c>
      <c r="F2625" t="str">
        <f t="shared" si="40"/>
        <v>Average Per Device1-in-2August Typical Event Day50% Cycling8</v>
      </c>
      <c r="G2625">
        <v>1.9312450000000001</v>
      </c>
      <c r="H2625">
        <v>1.9312450000000001</v>
      </c>
      <c r="I2625">
        <v>68.214600000000004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3452</v>
      </c>
      <c r="P2625" t="s">
        <v>59</v>
      </c>
      <c r="Q2625" t="s">
        <v>60</v>
      </c>
    </row>
    <row r="2626" spans="1:17" x14ac:dyDescent="0.25">
      <c r="A2626" t="s">
        <v>43</v>
      </c>
      <c r="B2626" t="s">
        <v>36</v>
      </c>
      <c r="C2626" t="s">
        <v>37</v>
      </c>
      <c r="D2626" t="s">
        <v>31</v>
      </c>
      <c r="E2626">
        <v>8</v>
      </c>
      <c r="F2626" t="str">
        <f t="shared" si="40"/>
        <v>Aggregate1-in-2August Typical Event Day50% Cycling8</v>
      </c>
      <c r="G2626">
        <v>14.814579999999999</v>
      </c>
      <c r="H2626">
        <v>14.814579999999999</v>
      </c>
      <c r="I2626">
        <v>68.214600000000004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3452</v>
      </c>
      <c r="P2626" t="s">
        <v>59</v>
      </c>
      <c r="Q2626" t="s">
        <v>60</v>
      </c>
    </row>
    <row r="2627" spans="1:17" x14ac:dyDescent="0.25">
      <c r="A2627" t="s">
        <v>30</v>
      </c>
      <c r="B2627" t="s">
        <v>36</v>
      </c>
      <c r="C2627" t="s">
        <v>37</v>
      </c>
      <c r="D2627" t="s">
        <v>26</v>
      </c>
      <c r="E2627">
        <v>8</v>
      </c>
      <c r="F2627" t="str">
        <f t="shared" ref="F2627:F2690" si="41">CONCATENATE(A2627,B2627,C2627,D2627,E2627)</f>
        <v>Average Per Ton1-in-2August Typical Event DayAll8</v>
      </c>
      <c r="G2627">
        <v>0.48815829999999999</v>
      </c>
      <c r="H2627">
        <v>0.48815829999999999</v>
      </c>
      <c r="I2627">
        <v>68.234300000000005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4789</v>
      </c>
      <c r="P2627" t="s">
        <v>59</v>
      </c>
      <c r="Q2627" t="s">
        <v>60</v>
      </c>
    </row>
    <row r="2628" spans="1:17" x14ac:dyDescent="0.25">
      <c r="A2628" t="s">
        <v>28</v>
      </c>
      <c r="B2628" t="s">
        <v>36</v>
      </c>
      <c r="C2628" t="s">
        <v>37</v>
      </c>
      <c r="D2628" t="s">
        <v>26</v>
      </c>
      <c r="E2628">
        <v>8</v>
      </c>
      <c r="F2628" t="str">
        <f t="shared" si="41"/>
        <v>Average Per Premise1-in-2August Typical Event DayAll8</v>
      </c>
      <c r="G2628">
        <v>4.4786099999999998</v>
      </c>
      <c r="H2628">
        <v>4.4786099999999998</v>
      </c>
      <c r="I2628">
        <v>68.234300000000005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4789</v>
      </c>
      <c r="P2628" t="s">
        <v>59</v>
      </c>
      <c r="Q2628" t="s">
        <v>60</v>
      </c>
    </row>
    <row r="2629" spans="1:17" x14ac:dyDescent="0.25">
      <c r="A2629" t="s">
        <v>29</v>
      </c>
      <c r="B2629" t="s">
        <v>36</v>
      </c>
      <c r="C2629" t="s">
        <v>37</v>
      </c>
      <c r="D2629" t="s">
        <v>26</v>
      </c>
      <c r="E2629">
        <v>8</v>
      </c>
      <c r="F2629" t="str">
        <f t="shared" si="41"/>
        <v>Average Per Device1-in-2August Typical Event DayAll8</v>
      </c>
      <c r="G2629">
        <v>1.894371</v>
      </c>
      <c r="H2629">
        <v>1.894371</v>
      </c>
      <c r="I2629">
        <v>68.234300000000005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4789</v>
      </c>
      <c r="P2629" t="s">
        <v>59</v>
      </c>
      <c r="Q2629" t="s">
        <v>60</v>
      </c>
    </row>
    <row r="2630" spans="1:17" x14ac:dyDescent="0.25">
      <c r="A2630" t="s">
        <v>43</v>
      </c>
      <c r="B2630" t="s">
        <v>36</v>
      </c>
      <c r="C2630" t="s">
        <v>37</v>
      </c>
      <c r="D2630" t="s">
        <v>26</v>
      </c>
      <c r="E2630">
        <v>8</v>
      </c>
      <c r="F2630" t="str">
        <f t="shared" si="41"/>
        <v>Aggregate1-in-2August Typical Event DayAll8</v>
      </c>
      <c r="G2630">
        <v>21.448060000000002</v>
      </c>
      <c r="H2630">
        <v>21.448070000000001</v>
      </c>
      <c r="I2630">
        <v>68.234300000000005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4789</v>
      </c>
      <c r="P2630" t="s">
        <v>59</v>
      </c>
      <c r="Q2630" t="s">
        <v>60</v>
      </c>
    </row>
    <row r="2631" spans="1:17" x14ac:dyDescent="0.25">
      <c r="A2631" t="s">
        <v>30</v>
      </c>
      <c r="B2631" t="s">
        <v>36</v>
      </c>
      <c r="C2631" t="s">
        <v>50</v>
      </c>
      <c r="D2631" t="s">
        <v>48</v>
      </c>
      <c r="E2631">
        <v>8</v>
      </c>
      <c r="F2631" t="str">
        <f t="shared" si="41"/>
        <v>Average Per Ton1-in-2July Monthly System Peak Day30% Cycling8</v>
      </c>
      <c r="G2631">
        <v>0.4337202</v>
      </c>
      <c r="H2631">
        <v>0.4337202</v>
      </c>
      <c r="I2631">
        <v>68.122799999999998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1337</v>
      </c>
      <c r="P2631" t="s">
        <v>59</v>
      </c>
      <c r="Q2631" t="s">
        <v>60</v>
      </c>
    </row>
    <row r="2632" spans="1:17" x14ac:dyDescent="0.25">
      <c r="A2632" t="s">
        <v>28</v>
      </c>
      <c r="B2632" t="s">
        <v>36</v>
      </c>
      <c r="C2632" t="s">
        <v>50</v>
      </c>
      <c r="D2632" t="s">
        <v>48</v>
      </c>
      <c r="E2632">
        <v>8</v>
      </c>
      <c r="F2632" t="str">
        <f t="shared" si="41"/>
        <v>Average Per Premise1-in-2July Monthly System Peak Day30% Cycling8</v>
      </c>
      <c r="G2632">
        <v>4.6015870000000003</v>
      </c>
      <c r="H2632">
        <v>4.6015870000000003</v>
      </c>
      <c r="I2632">
        <v>68.122799999999998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1337</v>
      </c>
      <c r="P2632" t="s">
        <v>59</v>
      </c>
      <c r="Q2632" t="s">
        <v>60</v>
      </c>
    </row>
    <row r="2633" spans="1:17" x14ac:dyDescent="0.25">
      <c r="A2633" t="s">
        <v>29</v>
      </c>
      <c r="B2633" t="s">
        <v>36</v>
      </c>
      <c r="C2633" t="s">
        <v>50</v>
      </c>
      <c r="D2633" t="s">
        <v>48</v>
      </c>
      <c r="E2633">
        <v>8</v>
      </c>
      <c r="F2633" t="str">
        <f t="shared" si="41"/>
        <v>Average Per Device1-in-2July Monthly System Peak Day30% Cycling8</v>
      </c>
      <c r="G2633">
        <v>1.685106</v>
      </c>
      <c r="H2633">
        <v>1.685106</v>
      </c>
      <c r="I2633">
        <v>68.122799999999998</v>
      </c>
      <c r="J2633">
        <v>0</v>
      </c>
      <c r="K2633">
        <v>0</v>
      </c>
      <c r="L2633">
        <v>0</v>
      </c>
      <c r="M2633">
        <v>0</v>
      </c>
      <c r="N2633">
        <v>0</v>
      </c>
      <c r="O2633">
        <v>1337</v>
      </c>
      <c r="P2633" t="s">
        <v>59</v>
      </c>
      <c r="Q2633" t="s">
        <v>60</v>
      </c>
    </row>
    <row r="2634" spans="1:17" x14ac:dyDescent="0.25">
      <c r="A2634" t="s">
        <v>43</v>
      </c>
      <c r="B2634" t="s">
        <v>36</v>
      </c>
      <c r="C2634" t="s">
        <v>50</v>
      </c>
      <c r="D2634" t="s">
        <v>48</v>
      </c>
      <c r="E2634">
        <v>8</v>
      </c>
      <c r="F2634" t="str">
        <f t="shared" si="41"/>
        <v>Aggregate1-in-2July Monthly System Peak Day30% Cycling8</v>
      </c>
      <c r="G2634">
        <v>6.1523209999999997</v>
      </c>
      <c r="H2634">
        <v>6.1523209999999997</v>
      </c>
      <c r="I2634">
        <v>68.122799999999998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1337</v>
      </c>
      <c r="P2634" t="s">
        <v>59</v>
      </c>
      <c r="Q2634" t="s">
        <v>60</v>
      </c>
    </row>
    <row r="2635" spans="1:17" x14ac:dyDescent="0.25">
      <c r="A2635" t="s">
        <v>30</v>
      </c>
      <c r="B2635" t="s">
        <v>36</v>
      </c>
      <c r="C2635" t="s">
        <v>50</v>
      </c>
      <c r="D2635" t="s">
        <v>31</v>
      </c>
      <c r="E2635">
        <v>8</v>
      </c>
      <c r="F2635" t="str">
        <f t="shared" si="41"/>
        <v>Average Per Ton1-in-2July Monthly System Peak Day50% Cycling8</v>
      </c>
      <c r="G2635">
        <v>0.48613129999999999</v>
      </c>
      <c r="H2635">
        <v>0.48613129999999999</v>
      </c>
      <c r="I2635">
        <v>67.998800000000003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3452</v>
      </c>
      <c r="P2635" t="s">
        <v>59</v>
      </c>
      <c r="Q2635" t="s">
        <v>60</v>
      </c>
    </row>
    <row r="2636" spans="1:17" x14ac:dyDescent="0.25">
      <c r="A2636" t="s">
        <v>28</v>
      </c>
      <c r="B2636" t="s">
        <v>36</v>
      </c>
      <c r="C2636" t="s">
        <v>50</v>
      </c>
      <c r="D2636" t="s">
        <v>31</v>
      </c>
      <c r="E2636">
        <v>8</v>
      </c>
      <c r="F2636" t="str">
        <f t="shared" si="41"/>
        <v>Average Per Premise1-in-2July Monthly System Peak Day50% Cycling8</v>
      </c>
      <c r="G2636">
        <v>4.189813</v>
      </c>
      <c r="H2636">
        <v>4.189813</v>
      </c>
      <c r="I2636">
        <v>67.998800000000003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3452</v>
      </c>
      <c r="P2636" t="s">
        <v>59</v>
      </c>
      <c r="Q2636" t="s">
        <v>60</v>
      </c>
    </row>
    <row r="2637" spans="1:17" x14ac:dyDescent="0.25">
      <c r="A2637" t="s">
        <v>29</v>
      </c>
      <c r="B2637" t="s">
        <v>36</v>
      </c>
      <c r="C2637" t="s">
        <v>50</v>
      </c>
      <c r="D2637" t="s">
        <v>31</v>
      </c>
      <c r="E2637">
        <v>8</v>
      </c>
      <c r="F2637" t="str">
        <f t="shared" si="41"/>
        <v>Average Per Device1-in-2July Monthly System Peak Day50% Cycling8</v>
      </c>
      <c r="G2637">
        <v>1.885443</v>
      </c>
      <c r="H2637">
        <v>1.885443</v>
      </c>
      <c r="I2637">
        <v>67.998800000000003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3452</v>
      </c>
      <c r="P2637" t="s">
        <v>59</v>
      </c>
      <c r="Q2637" t="s">
        <v>60</v>
      </c>
    </row>
    <row r="2638" spans="1:17" x14ac:dyDescent="0.25">
      <c r="A2638" t="s">
        <v>43</v>
      </c>
      <c r="B2638" t="s">
        <v>36</v>
      </c>
      <c r="C2638" t="s">
        <v>50</v>
      </c>
      <c r="D2638" t="s">
        <v>31</v>
      </c>
      <c r="E2638">
        <v>8</v>
      </c>
      <c r="F2638" t="str">
        <f t="shared" si="41"/>
        <v>Aggregate1-in-2July Monthly System Peak Day50% Cycling8</v>
      </c>
      <c r="G2638">
        <v>14.463229999999999</v>
      </c>
      <c r="H2638">
        <v>14.463229999999999</v>
      </c>
      <c r="I2638">
        <v>67.998800000000003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3452</v>
      </c>
      <c r="P2638" t="s">
        <v>59</v>
      </c>
      <c r="Q2638" t="s">
        <v>60</v>
      </c>
    </row>
    <row r="2639" spans="1:17" x14ac:dyDescent="0.25">
      <c r="A2639" t="s">
        <v>30</v>
      </c>
      <c r="B2639" t="s">
        <v>36</v>
      </c>
      <c r="C2639" t="s">
        <v>50</v>
      </c>
      <c r="D2639" t="s">
        <v>26</v>
      </c>
      <c r="E2639">
        <v>8</v>
      </c>
      <c r="F2639" t="str">
        <f t="shared" si="41"/>
        <v>Average Per Ton1-in-2July Monthly System Peak DayAll8</v>
      </c>
      <c r="G2639">
        <v>0.47149809999999998</v>
      </c>
      <c r="H2639">
        <v>0.47149809999999998</v>
      </c>
      <c r="I2639">
        <v>68.033500000000004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4789</v>
      </c>
      <c r="P2639" t="s">
        <v>59</v>
      </c>
      <c r="Q2639" t="s">
        <v>60</v>
      </c>
    </row>
    <row r="2640" spans="1:17" x14ac:dyDescent="0.25">
      <c r="A2640" t="s">
        <v>28</v>
      </c>
      <c r="B2640" t="s">
        <v>36</v>
      </c>
      <c r="C2640" t="s">
        <v>50</v>
      </c>
      <c r="D2640" t="s">
        <v>26</v>
      </c>
      <c r="E2640">
        <v>8</v>
      </c>
      <c r="F2640" t="str">
        <f t="shared" si="41"/>
        <v>Average Per Premise1-in-2July Monthly System Peak DayAll8</v>
      </c>
      <c r="G2640">
        <v>4.3257620000000001</v>
      </c>
      <c r="H2640">
        <v>4.3257620000000001</v>
      </c>
      <c r="I2640">
        <v>68.033500000000004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4789</v>
      </c>
      <c r="P2640" t="s">
        <v>59</v>
      </c>
      <c r="Q2640" t="s">
        <v>60</v>
      </c>
    </row>
    <row r="2641" spans="1:17" x14ac:dyDescent="0.25">
      <c r="A2641" t="s">
        <v>29</v>
      </c>
      <c r="B2641" t="s">
        <v>36</v>
      </c>
      <c r="C2641" t="s">
        <v>50</v>
      </c>
      <c r="D2641" t="s">
        <v>26</v>
      </c>
      <c r="E2641">
        <v>8</v>
      </c>
      <c r="F2641" t="str">
        <f t="shared" si="41"/>
        <v>Average Per Device1-in-2July Monthly System Peak DayAll8</v>
      </c>
      <c r="G2641">
        <v>1.829718</v>
      </c>
      <c r="H2641">
        <v>1.829718</v>
      </c>
      <c r="I2641">
        <v>68.033500000000004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4789</v>
      </c>
      <c r="P2641" t="s">
        <v>59</v>
      </c>
      <c r="Q2641" t="s">
        <v>60</v>
      </c>
    </row>
    <row r="2642" spans="1:17" x14ac:dyDescent="0.25">
      <c r="A2642" t="s">
        <v>43</v>
      </c>
      <c r="B2642" t="s">
        <v>36</v>
      </c>
      <c r="C2642" t="s">
        <v>50</v>
      </c>
      <c r="D2642" t="s">
        <v>26</v>
      </c>
      <c r="E2642">
        <v>8</v>
      </c>
      <c r="F2642" t="str">
        <f t="shared" si="41"/>
        <v>Aggregate1-in-2July Monthly System Peak DayAll8</v>
      </c>
      <c r="G2642">
        <v>20.716069999999998</v>
      </c>
      <c r="H2642">
        <v>20.716069999999998</v>
      </c>
      <c r="I2642">
        <v>68.033500000000004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4789</v>
      </c>
      <c r="P2642" t="s">
        <v>59</v>
      </c>
      <c r="Q2642" t="s">
        <v>60</v>
      </c>
    </row>
    <row r="2643" spans="1:17" x14ac:dyDescent="0.25">
      <c r="A2643" t="s">
        <v>30</v>
      </c>
      <c r="B2643" t="s">
        <v>36</v>
      </c>
      <c r="C2643" t="s">
        <v>51</v>
      </c>
      <c r="D2643" t="s">
        <v>48</v>
      </c>
      <c r="E2643">
        <v>8</v>
      </c>
      <c r="F2643" t="str">
        <f t="shared" si="41"/>
        <v>Average Per Ton1-in-2June Monthly System Peak Day30% Cycling8</v>
      </c>
      <c r="G2643">
        <v>0.38828859999999998</v>
      </c>
      <c r="H2643">
        <v>0.38828859999999998</v>
      </c>
      <c r="I2643">
        <v>65.3352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1337</v>
      </c>
      <c r="P2643" t="s">
        <v>59</v>
      </c>
      <c r="Q2643" t="s">
        <v>60</v>
      </c>
    </row>
    <row r="2644" spans="1:17" x14ac:dyDescent="0.25">
      <c r="A2644" t="s">
        <v>28</v>
      </c>
      <c r="B2644" t="s">
        <v>36</v>
      </c>
      <c r="C2644" t="s">
        <v>51</v>
      </c>
      <c r="D2644" t="s">
        <v>48</v>
      </c>
      <c r="E2644">
        <v>8</v>
      </c>
      <c r="F2644" t="str">
        <f t="shared" si="41"/>
        <v>Average Per Premise1-in-2June Monthly System Peak Day30% Cycling8</v>
      </c>
      <c r="G2644">
        <v>4.1195769999999996</v>
      </c>
      <c r="H2644">
        <v>4.1195769999999996</v>
      </c>
      <c r="I2644">
        <v>65.3352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1337</v>
      </c>
      <c r="P2644" t="s">
        <v>59</v>
      </c>
      <c r="Q2644" t="s">
        <v>60</v>
      </c>
    </row>
    <row r="2645" spans="1:17" x14ac:dyDescent="0.25">
      <c r="A2645" t="s">
        <v>29</v>
      </c>
      <c r="B2645" t="s">
        <v>36</v>
      </c>
      <c r="C2645" t="s">
        <v>51</v>
      </c>
      <c r="D2645" t="s">
        <v>48</v>
      </c>
      <c r="E2645">
        <v>8</v>
      </c>
      <c r="F2645" t="str">
        <f t="shared" si="41"/>
        <v>Average Per Device1-in-2June Monthly System Peak Day30% Cycling8</v>
      </c>
      <c r="G2645">
        <v>1.5085930000000001</v>
      </c>
      <c r="H2645">
        <v>1.5085930000000001</v>
      </c>
      <c r="I2645">
        <v>65.3352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1337</v>
      </c>
      <c r="P2645" t="s">
        <v>59</v>
      </c>
      <c r="Q2645" t="s">
        <v>60</v>
      </c>
    </row>
    <row r="2646" spans="1:17" x14ac:dyDescent="0.25">
      <c r="A2646" t="s">
        <v>43</v>
      </c>
      <c r="B2646" t="s">
        <v>36</v>
      </c>
      <c r="C2646" t="s">
        <v>51</v>
      </c>
      <c r="D2646" t="s">
        <v>48</v>
      </c>
      <c r="E2646">
        <v>8</v>
      </c>
      <c r="F2646" t="str">
        <f t="shared" si="41"/>
        <v>Aggregate1-in-2June Monthly System Peak Day30% Cycling8</v>
      </c>
      <c r="G2646">
        <v>5.5078740000000002</v>
      </c>
      <c r="H2646">
        <v>5.5078740000000002</v>
      </c>
      <c r="I2646">
        <v>65.3352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1337</v>
      </c>
      <c r="P2646" t="s">
        <v>59</v>
      </c>
      <c r="Q2646" t="s">
        <v>60</v>
      </c>
    </row>
    <row r="2647" spans="1:17" x14ac:dyDescent="0.25">
      <c r="A2647" t="s">
        <v>30</v>
      </c>
      <c r="B2647" t="s">
        <v>36</v>
      </c>
      <c r="C2647" t="s">
        <v>51</v>
      </c>
      <c r="D2647" t="s">
        <v>31</v>
      </c>
      <c r="E2647">
        <v>8</v>
      </c>
      <c r="F2647" t="str">
        <f t="shared" si="41"/>
        <v>Average Per Ton1-in-2June Monthly System Peak Day50% Cycling8</v>
      </c>
      <c r="G2647">
        <v>0.46628779999999997</v>
      </c>
      <c r="H2647">
        <v>0.46628779999999997</v>
      </c>
      <c r="I2647">
        <v>65.116600000000005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3452</v>
      </c>
      <c r="P2647" t="s">
        <v>59</v>
      </c>
      <c r="Q2647" t="s">
        <v>60</v>
      </c>
    </row>
    <row r="2648" spans="1:17" x14ac:dyDescent="0.25">
      <c r="A2648" t="s">
        <v>28</v>
      </c>
      <c r="B2648" t="s">
        <v>36</v>
      </c>
      <c r="C2648" t="s">
        <v>51</v>
      </c>
      <c r="D2648" t="s">
        <v>31</v>
      </c>
      <c r="E2648">
        <v>8</v>
      </c>
      <c r="F2648" t="str">
        <f t="shared" si="41"/>
        <v>Average Per Premise1-in-2June Monthly System Peak Day50% Cycling8</v>
      </c>
      <c r="G2648">
        <v>4.0187879999999998</v>
      </c>
      <c r="H2648">
        <v>4.0187879999999998</v>
      </c>
      <c r="I2648">
        <v>65.116600000000005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3452</v>
      </c>
      <c r="P2648" t="s">
        <v>59</v>
      </c>
      <c r="Q2648" t="s">
        <v>60</v>
      </c>
    </row>
    <row r="2649" spans="1:17" x14ac:dyDescent="0.25">
      <c r="A2649" t="s">
        <v>29</v>
      </c>
      <c r="B2649" t="s">
        <v>36</v>
      </c>
      <c r="C2649" t="s">
        <v>51</v>
      </c>
      <c r="D2649" t="s">
        <v>31</v>
      </c>
      <c r="E2649">
        <v>8</v>
      </c>
      <c r="F2649" t="str">
        <f t="shared" si="41"/>
        <v>Average Per Device1-in-2June Monthly System Peak Day50% Cycling8</v>
      </c>
      <c r="G2649">
        <v>1.808481</v>
      </c>
      <c r="H2649">
        <v>1.808481</v>
      </c>
      <c r="I2649">
        <v>65.116600000000005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3452</v>
      </c>
      <c r="P2649" t="s">
        <v>59</v>
      </c>
      <c r="Q2649" t="s">
        <v>60</v>
      </c>
    </row>
    <row r="2650" spans="1:17" x14ac:dyDescent="0.25">
      <c r="A2650" t="s">
        <v>43</v>
      </c>
      <c r="B2650" t="s">
        <v>36</v>
      </c>
      <c r="C2650" t="s">
        <v>51</v>
      </c>
      <c r="D2650" t="s">
        <v>31</v>
      </c>
      <c r="E2650">
        <v>8</v>
      </c>
      <c r="F2650" t="str">
        <f t="shared" si="41"/>
        <v>Aggregate1-in-2June Monthly System Peak Day50% Cycling8</v>
      </c>
      <c r="G2650">
        <v>13.87285</v>
      </c>
      <c r="H2650">
        <v>13.872859999999999</v>
      </c>
      <c r="I2650">
        <v>65.116600000000005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3452</v>
      </c>
      <c r="P2650" t="s">
        <v>59</v>
      </c>
      <c r="Q2650" t="s">
        <v>60</v>
      </c>
    </row>
    <row r="2651" spans="1:17" x14ac:dyDescent="0.25">
      <c r="A2651" t="s">
        <v>30</v>
      </c>
      <c r="B2651" t="s">
        <v>36</v>
      </c>
      <c r="C2651" t="s">
        <v>51</v>
      </c>
      <c r="D2651" t="s">
        <v>26</v>
      </c>
      <c r="E2651">
        <v>8</v>
      </c>
      <c r="F2651" t="str">
        <f t="shared" si="41"/>
        <v>Average Per Ton1-in-2June Monthly System Peak DayAll8</v>
      </c>
      <c r="G2651">
        <v>0.44451040000000003</v>
      </c>
      <c r="H2651">
        <v>0.44451040000000003</v>
      </c>
      <c r="I2651">
        <v>65.177599999999998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4789</v>
      </c>
      <c r="P2651" t="s">
        <v>59</v>
      </c>
      <c r="Q2651" t="s">
        <v>60</v>
      </c>
    </row>
    <row r="2652" spans="1:17" x14ac:dyDescent="0.25">
      <c r="A2652" t="s">
        <v>28</v>
      </c>
      <c r="B2652" t="s">
        <v>36</v>
      </c>
      <c r="C2652" t="s">
        <v>51</v>
      </c>
      <c r="D2652" t="s">
        <v>26</v>
      </c>
      <c r="E2652">
        <v>8</v>
      </c>
      <c r="F2652" t="str">
        <f t="shared" si="41"/>
        <v>Average Per Premise1-in-2June Monthly System Peak DayAll8</v>
      </c>
      <c r="G2652">
        <v>4.078163</v>
      </c>
      <c r="H2652">
        <v>4.078163</v>
      </c>
      <c r="I2652">
        <v>65.177599999999998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4789</v>
      </c>
      <c r="P2652" t="s">
        <v>59</v>
      </c>
      <c r="Q2652" t="s">
        <v>60</v>
      </c>
    </row>
    <row r="2653" spans="1:17" x14ac:dyDescent="0.25">
      <c r="A2653" t="s">
        <v>29</v>
      </c>
      <c r="B2653" t="s">
        <v>36</v>
      </c>
      <c r="C2653" t="s">
        <v>51</v>
      </c>
      <c r="D2653" t="s">
        <v>26</v>
      </c>
      <c r="E2653">
        <v>8</v>
      </c>
      <c r="F2653" t="str">
        <f t="shared" si="41"/>
        <v>Average Per Device1-in-2June Monthly System Peak DayAll8</v>
      </c>
      <c r="G2653">
        <v>1.7249890000000001</v>
      </c>
      <c r="H2653">
        <v>1.7249890000000001</v>
      </c>
      <c r="I2653">
        <v>65.177599999999998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4789</v>
      </c>
      <c r="P2653" t="s">
        <v>59</v>
      </c>
      <c r="Q2653" t="s">
        <v>60</v>
      </c>
    </row>
    <row r="2654" spans="1:17" x14ac:dyDescent="0.25">
      <c r="A2654" t="s">
        <v>43</v>
      </c>
      <c r="B2654" t="s">
        <v>36</v>
      </c>
      <c r="C2654" t="s">
        <v>51</v>
      </c>
      <c r="D2654" t="s">
        <v>26</v>
      </c>
      <c r="E2654">
        <v>8</v>
      </c>
      <c r="F2654" t="str">
        <f t="shared" si="41"/>
        <v>Aggregate1-in-2June Monthly System Peak DayAll8</v>
      </c>
      <c r="G2654">
        <v>19.53032</v>
      </c>
      <c r="H2654">
        <v>19.53032</v>
      </c>
      <c r="I2654">
        <v>65.177599999999998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4789</v>
      </c>
      <c r="P2654" t="s">
        <v>59</v>
      </c>
      <c r="Q2654" t="s">
        <v>60</v>
      </c>
    </row>
    <row r="2655" spans="1:17" x14ac:dyDescent="0.25">
      <c r="A2655" t="s">
        <v>30</v>
      </c>
      <c r="B2655" t="s">
        <v>36</v>
      </c>
      <c r="C2655" t="s">
        <v>52</v>
      </c>
      <c r="D2655" t="s">
        <v>48</v>
      </c>
      <c r="E2655">
        <v>8</v>
      </c>
      <c r="F2655" t="str">
        <f t="shared" si="41"/>
        <v>Average Per Ton1-in-2May Monthly System Peak Day30% Cycling8</v>
      </c>
      <c r="G2655">
        <v>0.32214759999999998</v>
      </c>
      <c r="H2655">
        <v>0.32214759999999998</v>
      </c>
      <c r="I2655">
        <v>61.186700000000002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1337</v>
      </c>
      <c r="P2655" t="s">
        <v>59</v>
      </c>
      <c r="Q2655" t="s">
        <v>60</v>
      </c>
    </row>
    <row r="2656" spans="1:17" x14ac:dyDescent="0.25">
      <c r="A2656" t="s">
        <v>28</v>
      </c>
      <c r="B2656" t="s">
        <v>36</v>
      </c>
      <c r="C2656" t="s">
        <v>52</v>
      </c>
      <c r="D2656" t="s">
        <v>48</v>
      </c>
      <c r="E2656">
        <v>8</v>
      </c>
      <c r="F2656" t="str">
        <f t="shared" si="41"/>
        <v>Average Per Premise1-in-2May Monthly System Peak Day30% Cycling8</v>
      </c>
      <c r="G2656">
        <v>3.4178489999999999</v>
      </c>
      <c r="H2656">
        <v>3.4178489999999999</v>
      </c>
      <c r="I2656">
        <v>61.186700000000002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1337</v>
      </c>
      <c r="P2656" t="s">
        <v>59</v>
      </c>
      <c r="Q2656" t="s">
        <v>60</v>
      </c>
    </row>
    <row r="2657" spans="1:17" x14ac:dyDescent="0.25">
      <c r="A2657" t="s">
        <v>29</v>
      </c>
      <c r="B2657" t="s">
        <v>36</v>
      </c>
      <c r="C2657" t="s">
        <v>52</v>
      </c>
      <c r="D2657" t="s">
        <v>48</v>
      </c>
      <c r="E2657">
        <v>8</v>
      </c>
      <c r="F2657" t="str">
        <f t="shared" si="41"/>
        <v>Average Per Device1-in-2May Monthly System Peak Day30% Cycling8</v>
      </c>
      <c r="G2657">
        <v>1.25162</v>
      </c>
      <c r="H2657">
        <v>1.25162</v>
      </c>
      <c r="I2657">
        <v>61.186700000000002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1337</v>
      </c>
      <c r="P2657" t="s">
        <v>59</v>
      </c>
      <c r="Q2657" t="s">
        <v>60</v>
      </c>
    </row>
    <row r="2658" spans="1:17" x14ac:dyDescent="0.25">
      <c r="A2658" t="s">
        <v>43</v>
      </c>
      <c r="B2658" t="s">
        <v>36</v>
      </c>
      <c r="C2658" t="s">
        <v>52</v>
      </c>
      <c r="D2658" t="s">
        <v>48</v>
      </c>
      <c r="E2658">
        <v>8</v>
      </c>
      <c r="F2658" t="str">
        <f t="shared" si="41"/>
        <v>Aggregate1-in-2May Monthly System Peak Day30% Cycling8</v>
      </c>
      <c r="G2658">
        <v>4.5696640000000004</v>
      </c>
      <c r="H2658">
        <v>4.5696640000000004</v>
      </c>
      <c r="I2658">
        <v>61.186700000000002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1337</v>
      </c>
      <c r="P2658" t="s">
        <v>59</v>
      </c>
      <c r="Q2658" t="s">
        <v>60</v>
      </c>
    </row>
    <row r="2659" spans="1:17" x14ac:dyDescent="0.25">
      <c r="A2659" t="s">
        <v>30</v>
      </c>
      <c r="B2659" t="s">
        <v>36</v>
      </c>
      <c r="C2659" t="s">
        <v>52</v>
      </c>
      <c r="D2659" t="s">
        <v>31</v>
      </c>
      <c r="E2659">
        <v>8</v>
      </c>
      <c r="F2659" t="str">
        <f t="shared" si="41"/>
        <v>Average Per Ton1-in-2May Monthly System Peak Day50% Cycling8</v>
      </c>
      <c r="G2659">
        <v>0.43705949999999999</v>
      </c>
      <c r="H2659">
        <v>0.43705939999999999</v>
      </c>
      <c r="I2659">
        <v>61.248100000000001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3452</v>
      </c>
      <c r="P2659" t="s">
        <v>59</v>
      </c>
      <c r="Q2659" t="s">
        <v>60</v>
      </c>
    </row>
    <row r="2660" spans="1:17" x14ac:dyDescent="0.25">
      <c r="A2660" t="s">
        <v>28</v>
      </c>
      <c r="B2660" t="s">
        <v>36</v>
      </c>
      <c r="C2660" t="s">
        <v>52</v>
      </c>
      <c r="D2660" t="s">
        <v>31</v>
      </c>
      <c r="E2660">
        <v>8</v>
      </c>
      <c r="F2660" t="str">
        <f t="shared" si="41"/>
        <v>Average Per Premise1-in-2May Monthly System Peak Day50% Cycling8</v>
      </c>
      <c r="G2660">
        <v>3.7668780000000002</v>
      </c>
      <c r="H2660">
        <v>3.7668780000000002</v>
      </c>
      <c r="I2660">
        <v>61.248100000000001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3452</v>
      </c>
      <c r="P2660" t="s">
        <v>59</v>
      </c>
      <c r="Q2660" t="s">
        <v>60</v>
      </c>
    </row>
    <row r="2661" spans="1:17" x14ac:dyDescent="0.25">
      <c r="A2661" t="s">
        <v>29</v>
      </c>
      <c r="B2661" t="s">
        <v>36</v>
      </c>
      <c r="C2661" t="s">
        <v>52</v>
      </c>
      <c r="D2661" t="s">
        <v>31</v>
      </c>
      <c r="E2661">
        <v>8</v>
      </c>
      <c r="F2661" t="str">
        <f t="shared" si="41"/>
        <v>Average Per Device1-in-2May Monthly System Peak Day50% Cycling8</v>
      </c>
      <c r="G2661">
        <v>1.69512</v>
      </c>
      <c r="H2661">
        <v>1.69512</v>
      </c>
      <c r="I2661">
        <v>61.248100000000001</v>
      </c>
      <c r="J2661">
        <v>0</v>
      </c>
      <c r="K2661">
        <v>0</v>
      </c>
      <c r="L2661">
        <v>0</v>
      </c>
      <c r="M2661">
        <v>0</v>
      </c>
      <c r="N2661">
        <v>0</v>
      </c>
      <c r="O2661">
        <v>3452</v>
      </c>
      <c r="P2661" t="s">
        <v>59</v>
      </c>
      <c r="Q2661" t="s">
        <v>60</v>
      </c>
    </row>
    <row r="2662" spans="1:17" x14ac:dyDescent="0.25">
      <c r="A2662" t="s">
        <v>43</v>
      </c>
      <c r="B2662" t="s">
        <v>36</v>
      </c>
      <c r="C2662" t="s">
        <v>52</v>
      </c>
      <c r="D2662" t="s">
        <v>31</v>
      </c>
      <c r="E2662">
        <v>8</v>
      </c>
      <c r="F2662" t="str">
        <f t="shared" si="41"/>
        <v>Aggregate1-in-2May Monthly System Peak Day50% Cycling8</v>
      </c>
      <c r="G2662">
        <v>13.003259999999999</v>
      </c>
      <c r="H2662">
        <v>13.003259999999999</v>
      </c>
      <c r="I2662">
        <v>61.248100000000001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3452</v>
      </c>
      <c r="P2662" t="s">
        <v>59</v>
      </c>
      <c r="Q2662" t="s">
        <v>60</v>
      </c>
    </row>
    <row r="2663" spans="1:17" x14ac:dyDescent="0.25">
      <c r="A2663" t="s">
        <v>30</v>
      </c>
      <c r="B2663" t="s">
        <v>36</v>
      </c>
      <c r="C2663" t="s">
        <v>52</v>
      </c>
      <c r="D2663" t="s">
        <v>26</v>
      </c>
      <c r="E2663">
        <v>8</v>
      </c>
      <c r="F2663" t="str">
        <f t="shared" si="41"/>
        <v>Average Per Ton1-in-2May Monthly System Peak DayAll8</v>
      </c>
      <c r="G2663">
        <v>0.40497610000000001</v>
      </c>
      <c r="H2663">
        <v>0.40497610000000001</v>
      </c>
      <c r="I2663">
        <v>61.230899999999998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4789</v>
      </c>
      <c r="P2663" t="s">
        <v>59</v>
      </c>
      <c r="Q2663" t="s">
        <v>60</v>
      </c>
    </row>
    <row r="2664" spans="1:17" x14ac:dyDescent="0.25">
      <c r="A2664" t="s">
        <v>28</v>
      </c>
      <c r="B2664" t="s">
        <v>36</v>
      </c>
      <c r="C2664" t="s">
        <v>52</v>
      </c>
      <c r="D2664" t="s">
        <v>26</v>
      </c>
      <c r="E2664">
        <v>8</v>
      </c>
      <c r="F2664" t="str">
        <f t="shared" si="41"/>
        <v>Average Per Premise1-in-2May Monthly System Peak DayAll8</v>
      </c>
      <c r="G2664">
        <v>3.715455</v>
      </c>
      <c r="H2664">
        <v>3.715455</v>
      </c>
      <c r="I2664">
        <v>61.230899999999998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4789</v>
      </c>
      <c r="P2664" t="s">
        <v>59</v>
      </c>
      <c r="Q2664" t="s">
        <v>60</v>
      </c>
    </row>
    <row r="2665" spans="1:17" x14ac:dyDescent="0.25">
      <c r="A2665" t="s">
        <v>29</v>
      </c>
      <c r="B2665" t="s">
        <v>36</v>
      </c>
      <c r="C2665" t="s">
        <v>52</v>
      </c>
      <c r="D2665" t="s">
        <v>26</v>
      </c>
      <c r="E2665">
        <v>8</v>
      </c>
      <c r="F2665" t="str">
        <f t="shared" si="41"/>
        <v>Average Per Device1-in-2May Monthly System Peak DayAll8</v>
      </c>
      <c r="G2665">
        <v>1.5715699999999999</v>
      </c>
      <c r="H2665">
        <v>1.5715699999999999</v>
      </c>
      <c r="I2665">
        <v>61.230899999999998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4789</v>
      </c>
      <c r="P2665" t="s">
        <v>59</v>
      </c>
      <c r="Q2665" t="s">
        <v>60</v>
      </c>
    </row>
    <row r="2666" spans="1:17" x14ac:dyDescent="0.25">
      <c r="A2666" t="s">
        <v>43</v>
      </c>
      <c r="B2666" t="s">
        <v>36</v>
      </c>
      <c r="C2666" t="s">
        <v>52</v>
      </c>
      <c r="D2666" t="s">
        <v>26</v>
      </c>
      <c r="E2666">
        <v>8</v>
      </c>
      <c r="F2666" t="str">
        <f t="shared" si="41"/>
        <v>Aggregate1-in-2May Monthly System Peak DayAll8</v>
      </c>
      <c r="G2666">
        <v>17.793310000000002</v>
      </c>
      <c r="H2666">
        <v>17.793310000000002</v>
      </c>
      <c r="I2666">
        <v>61.230899999999998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4789</v>
      </c>
      <c r="P2666" t="s">
        <v>59</v>
      </c>
      <c r="Q2666" t="s">
        <v>60</v>
      </c>
    </row>
    <row r="2667" spans="1:17" x14ac:dyDescent="0.25">
      <c r="A2667" t="s">
        <v>30</v>
      </c>
      <c r="B2667" t="s">
        <v>36</v>
      </c>
      <c r="C2667" t="s">
        <v>53</v>
      </c>
      <c r="D2667" t="s">
        <v>48</v>
      </c>
      <c r="E2667">
        <v>8</v>
      </c>
      <c r="F2667" t="str">
        <f t="shared" si="41"/>
        <v>Average Per Ton1-in-2October Monthly System Peak Day30% Cycling8</v>
      </c>
      <c r="G2667">
        <v>0.37683050000000001</v>
      </c>
      <c r="H2667">
        <v>0.37683060000000002</v>
      </c>
      <c r="I2667">
        <v>61.019599999999997</v>
      </c>
      <c r="J2667">
        <v>0</v>
      </c>
      <c r="K2667">
        <v>0</v>
      </c>
      <c r="L2667">
        <v>0</v>
      </c>
      <c r="M2667">
        <v>0</v>
      </c>
      <c r="N2667">
        <v>0</v>
      </c>
      <c r="O2667">
        <v>1337</v>
      </c>
      <c r="P2667" t="s">
        <v>59</v>
      </c>
      <c r="Q2667" t="s">
        <v>60</v>
      </c>
    </row>
    <row r="2668" spans="1:17" x14ac:dyDescent="0.25">
      <c r="A2668" t="s">
        <v>28</v>
      </c>
      <c r="B2668" t="s">
        <v>36</v>
      </c>
      <c r="C2668" t="s">
        <v>53</v>
      </c>
      <c r="D2668" t="s">
        <v>48</v>
      </c>
      <c r="E2668">
        <v>8</v>
      </c>
      <c r="F2668" t="str">
        <f t="shared" si="41"/>
        <v>Average Per Premise1-in-2October Monthly System Peak Day30% Cycling8</v>
      </c>
      <c r="G2668">
        <v>3.9980120000000001</v>
      </c>
      <c r="H2668">
        <v>3.9980120000000001</v>
      </c>
      <c r="I2668">
        <v>61.019599999999997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1337</v>
      </c>
      <c r="P2668" t="s">
        <v>59</v>
      </c>
      <c r="Q2668" t="s">
        <v>60</v>
      </c>
    </row>
    <row r="2669" spans="1:17" x14ac:dyDescent="0.25">
      <c r="A2669" t="s">
        <v>29</v>
      </c>
      <c r="B2669" t="s">
        <v>36</v>
      </c>
      <c r="C2669" t="s">
        <v>53</v>
      </c>
      <c r="D2669" t="s">
        <v>48</v>
      </c>
      <c r="E2669">
        <v>8</v>
      </c>
      <c r="F2669" t="str">
        <f t="shared" si="41"/>
        <v>Average Per Device1-in-2October Monthly System Peak Day30% Cycling8</v>
      </c>
      <c r="G2669">
        <v>1.4640759999999999</v>
      </c>
      <c r="H2669">
        <v>1.4640759999999999</v>
      </c>
      <c r="I2669">
        <v>61.019599999999997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1337</v>
      </c>
      <c r="P2669" t="s">
        <v>59</v>
      </c>
      <c r="Q2669" t="s">
        <v>60</v>
      </c>
    </row>
    <row r="2670" spans="1:17" x14ac:dyDescent="0.25">
      <c r="A2670" t="s">
        <v>43</v>
      </c>
      <c r="B2670" t="s">
        <v>36</v>
      </c>
      <c r="C2670" t="s">
        <v>53</v>
      </c>
      <c r="D2670" t="s">
        <v>48</v>
      </c>
      <c r="E2670">
        <v>8</v>
      </c>
      <c r="F2670" t="str">
        <f t="shared" si="41"/>
        <v>Aggregate1-in-2October Monthly System Peak Day30% Cycling8</v>
      </c>
      <c r="G2670">
        <v>5.3453419999999996</v>
      </c>
      <c r="H2670">
        <v>5.3453419999999996</v>
      </c>
      <c r="I2670">
        <v>61.019599999999997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1337</v>
      </c>
      <c r="P2670" t="s">
        <v>59</v>
      </c>
      <c r="Q2670" t="s">
        <v>60</v>
      </c>
    </row>
    <row r="2671" spans="1:17" x14ac:dyDescent="0.25">
      <c r="A2671" t="s">
        <v>30</v>
      </c>
      <c r="B2671" t="s">
        <v>36</v>
      </c>
      <c r="C2671" t="s">
        <v>53</v>
      </c>
      <c r="D2671" t="s">
        <v>31</v>
      </c>
      <c r="E2671">
        <v>8</v>
      </c>
      <c r="F2671" t="str">
        <f t="shared" si="41"/>
        <v>Average Per Ton1-in-2October Monthly System Peak Day50% Cycling8</v>
      </c>
      <c r="G2671">
        <v>0.46255829999999998</v>
      </c>
      <c r="H2671">
        <v>0.46255829999999998</v>
      </c>
      <c r="I2671">
        <v>61.272599999999997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3452</v>
      </c>
      <c r="P2671" t="s">
        <v>59</v>
      </c>
      <c r="Q2671" t="s">
        <v>60</v>
      </c>
    </row>
    <row r="2672" spans="1:17" x14ac:dyDescent="0.25">
      <c r="A2672" t="s">
        <v>28</v>
      </c>
      <c r="B2672" t="s">
        <v>36</v>
      </c>
      <c r="C2672" t="s">
        <v>53</v>
      </c>
      <c r="D2672" t="s">
        <v>31</v>
      </c>
      <c r="E2672">
        <v>8</v>
      </c>
      <c r="F2672" t="str">
        <f t="shared" si="41"/>
        <v>Average Per Premise1-in-2October Monthly System Peak Day50% Cycling8</v>
      </c>
      <c r="G2672">
        <v>3.9866440000000001</v>
      </c>
      <c r="H2672">
        <v>3.9866440000000001</v>
      </c>
      <c r="I2672">
        <v>61.272599999999997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3452</v>
      </c>
      <c r="P2672" t="s">
        <v>59</v>
      </c>
      <c r="Q2672" t="s">
        <v>60</v>
      </c>
    </row>
    <row r="2673" spans="1:17" x14ac:dyDescent="0.25">
      <c r="A2673" t="s">
        <v>29</v>
      </c>
      <c r="B2673" t="s">
        <v>36</v>
      </c>
      <c r="C2673" t="s">
        <v>53</v>
      </c>
      <c r="D2673" t="s">
        <v>31</v>
      </c>
      <c r="E2673">
        <v>8</v>
      </c>
      <c r="F2673" t="str">
        <f t="shared" si="41"/>
        <v>Average Per Device1-in-2October Monthly System Peak Day50% Cycling8</v>
      </c>
      <c r="G2673">
        <v>1.7940160000000001</v>
      </c>
      <c r="H2673">
        <v>1.7940160000000001</v>
      </c>
      <c r="I2673">
        <v>61.272599999999997</v>
      </c>
      <c r="J2673">
        <v>0</v>
      </c>
      <c r="K2673">
        <v>0</v>
      </c>
      <c r="L2673">
        <v>0</v>
      </c>
      <c r="M2673">
        <v>0</v>
      </c>
      <c r="N2673">
        <v>0</v>
      </c>
      <c r="O2673">
        <v>3452</v>
      </c>
      <c r="P2673" t="s">
        <v>59</v>
      </c>
      <c r="Q2673" t="s">
        <v>60</v>
      </c>
    </row>
    <row r="2674" spans="1:17" x14ac:dyDescent="0.25">
      <c r="A2674" t="s">
        <v>43</v>
      </c>
      <c r="B2674" t="s">
        <v>36</v>
      </c>
      <c r="C2674" t="s">
        <v>53</v>
      </c>
      <c r="D2674" t="s">
        <v>31</v>
      </c>
      <c r="E2674">
        <v>8</v>
      </c>
      <c r="F2674" t="str">
        <f t="shared" si="41"/>
        <v>Aggregate1-in-2October Monthly System Peak Day50% Cycling8</v>
      </c>
      <c r="G2674">
        <v>13.761900000000001</v>
      </c>
      <c r="H2674">
        <v>13.761900000000001</v>
      </c>
      <c r="I2674">
        <v>61.272599999999997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3452</v>
      </c>
      <c r="P2674" t="s">
        <v>59</v>
      </c>
      <c r="Q2674" t="s">
        <v>60</v>
      </c>
    </row>
    <row r="2675" spans="1:17" x14ac:dyDescent="0.25">
      <c r="A2675" t="s">
        <v>30</v>
      </c>
      <c r="B2675" t="s">
        <v>36</v>
      </c>
      <c r="C2675" t="s">
        <v>53</v>
      </c>
      <c r="D2675" t="s">
        <v>26</v>
      </c>
      <c r="E2675">
        <v>8</v>
      </c>
      <c r="F2675" t="str">
        <f t="shared" si="41"/>
        <v>Average Per Ton1-in-2October Monthly System Peak DayAll8</v>
      </c>
      <c r="G2675">
        <v>0.43862309999999999</v>
      </c>
      <c r="H2675">
        <v>0.43862309999999999</v>
      </c>
      <c r="I2675">
        <v>61.201999999999998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4789</v>
      </c>
      <c r="P2675" t="s">
        <v>59</v>
      </c>
      <c r="Q2675" t="s">
        <v>60</v>
      </c>
    </row>
    <row r="2676" spans="1:17" x14ac:dyDescent="0.25">
      <c r="A2676" t="s">
        <v>28</v>
      </c>
      <c r="B2676" t="s">
        <v>36</v>
      </c>
      <c r="C2676" t="s">
        <v>53</v>
      </c>
      <c r="D2676" t="s">
        <v>26</v>
      </c>
      <c r="E2676">
        <v>8</v>
      </c>
      <c r="F2676" t="str">
        <f t="shared" si="41"/>
        <v>Average Per Premise1-in-2October Monthly System Peak DayAll8</v>
      </c>
      <c r="G2676">
        <v>4.0241490000000004</v>
      </c>
      <c r="H2676">
        <v>4.0241490000000004</v>
      </c>
      <c r="I2676">
        <v>61.201999999999998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4789</v>
      </c>
      <c r="P2676" t="s">
        <v>59</v>
      </c>
      <c r="Q2676" t="s">
        <v>60</v>
      </c>
    </row>
    <row r="2677" spans="1:17" x14ac:dyDescent="0.25">
      <c r="A2677" t="s">
        <v>29</v>
      </c>
      <c r="B2677" t="s">
        <v>36</v>
      </c>
      <c r="C2677" t="s">
        <v>53</v>
      </c>
      <c r="D2677" t="s">
        <v>26</v>
      </c>
      <c r="E2677">
        <v>8</v>
      </c>
      <c r="F2677" t="str">
        <f t="shared" si="41"/>
        <v>Average Per Device1-in-2October Monthly System Peak DayAll8</v>
      </c>
      <c r="G2677">
        <v>1.702142</v>
      </c>
      <c r="H2677">
        <v>1.702142</v>
      </c>
      <c r="I2677">
        <v>61.201999999999998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4789</v>
      </c>
      <c r="P2677" t="s">
        <v>59</v>
      </c>
      <c r="Q2677" t="s">
        <v>60</v>
      </c>
    </row>
    <row r="2678" spans="1:17" x14ac:dyDescent="0.25">
      <c r="A2678" t="s">
        <v>43</v>
      </c>
      <c r="B2678" t="s">
        <v>36</v>
      </c>
      <c r="C2678" t="s">
        <v>53</v>
      </c>
      <c r="D2678" t="s">
        <v>26</v>
      </c>
      <c r="E2678">
        <v>8</v>
      </c>
      <c r="F2678" t="str">
        <f t="shared" si="41"/>
        <v>Aggregate1-in-2October Monthly System Peak DayAll8</v>
      </c>
      <c r="G2678">
        <v>19.271650000000001</v>
      </c>
      <c r="H2678">
        <v>19.271650000000001</v>
      </c>
      <c r="I2678">
        <v>61.201999999999998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4789</v>
      </c>
      <c r="P2678" t="s">
        <v>59</v>
      </c>
      <c r="Q2678" t="s">
        <v>60</v>
      </c>
    </row>
    <row r="2679" spans="1:17" x14ac:dyDescent="0.25">
      <c r="A2679" t="s">
        <v>30</v>
      </c>
      <c r="B2679" t="s">
        <v>36</v>
      </c>
      <c r="C2679" t="s">
        <v>54</v>
      </c>
      <c r="D2679" t="s">
        <v>48</v>
      </c>
      <c r="E2679">
        <v>8</v>
      </c>
      <c r="F2679" t="str">
        <f t="shared" si="41"/>
        <v>Average Per Ton1-in-2September Monthly System Peak Day30% Cycling8</v>
      </c>
      <c r="G2679">
        <v>0.51946099999999995</v>
      </c>
      <c r="H2679">
        <v>0.51946099999999995</v>
      </c>
      <c r="I2679">
        <v>70.095200000000006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1337</v>
      </c>
      <c r="P2679" t="s">
        <v>59</v>
      </c>
      <c r="Q2679" t="s">
        <v>60</v>
      </c>
    </row>
    <row r="2680" spans="1:17" x14ac:dyDescent="0.25">
      <c r="A2680" t="s">
        <v>28</v>
      </c>
      <c r="B2680" t="s">
        <v>36</v>
      </c>
      <c r="C2680" t="s">
        <v>54</v>
      </c>
      <c r="D2680" t="s">
        <v>48</v>
      </c>
      <c r="E2680">
        <v>8</v>
      </c>
      <c r="F2680" t="str">
        <f t="shared" si="41"/>
        <v>Average Per Premise1-in-2September Monthly System Peak Day30% Cycling8</v>
      </c>
      <c r="G2680">
        <v>5.51126</v>
      </c>
      <c r="H2680">
        <v>5.51126</v>
      </c>
      <c r="I2680">
        <v>70.095200000000006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1337</v>
      </c>
      <c r="P2680" t="s">
        <v>59</v>
      </c>
      <c r="Q2680" t="s">
        <v>60</v>
      </c>
    </row>
    <row r="2681" spans="1:17" x14ac:dyDescent="0.25">
      <c r="A2681" t="s">
        <v>29</v>
      </c>
      <c r="B2681" t="s">
        <v>36</v>
      </c>
      <c r="C2681" t="s">
        <v>54</v>
      </c>
      <c r="D2681" t="s">
        <v>48</v>
      </c>
      <c r="E2681">
        <v>8</v>
      </c>
      <c r="F2681" t="str">
        <f t="shared" si="41"/>
        <v>Average Per Device1-in-2September Monthly System Peak Day30% Cycling8</v>
      </c>
      <c r="G2681">
        <v>2.0182289999999998</v>
      </c>
      <c r="H2681">
        <v>2.0182289999999998</v>
      </c>
      <c r="I2681">
        <v>70.095200000000006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1337</v>
      </c>
      <c r="P2681" t="s">
        <v>59</v>
      </c>
      <c r="Q2681" t="s">
        <v>60</v>
      </c>
    </row>
    <row r="2682" spans="1:17" x14ac:dyDescent="0.25">
      <c r="A2682" t="s">
        <v>43</v>
      </c>
      <c r="B2682" t="s">
        <v>36</v>
      </c>
      <c r="C2682" t="s">
        <v>54</v>
      </c>
      <c r="D2682" t="s">
        <v>48</v>
      </c>
      <c r="E2682">
        <v>8</v>
      </c>
      <c r="F2682" t="str">
        <f t="shared" si="41"/>
        <v>Aggregate1-in-2September Monthly System Peak Day30% Cycling8</v>
      </c>
      <c r="G2682">
        <v>7.3685549999999997</v>
      </c>
      <c r="H2682">
        <v>7.3685549999999997</v>
      </c>
      <c r="I2682">
        <v>70.095200000000006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1337</v>
      </c>
      <c r="P2682" t="s">
        <v>59</v>
      </c>
      <c r="Q2682" t="s">
        <v>60</v>
      </c>
    </row>
    <row r="2683" spans="1:17" x14ac:dyDescent="0.25">
      <c r="A2683" t="s">
        <v>30</v>
      </c>
      <c r="B2683" t="s">
        <v>36</v>
      </c>
      <c r="C2683" t="s">
        <v>54</v>
      </c>
      <c r="D2683" t="s">
        <v>31</v>
      </c>
      <c r="E2683">
        <v>8</v>
      </c>
      <c r="F2683" t="str">
        <f t="shared" si="41"/>
        <v>Average Per Ton1-in-2September Monthly System Peak Day50% Cycling8</v>
      </c>
      <c r="G2683">
        <v>0.52130460000000001</v>
      </c>
      <c r="H2683">
        <v>0.52130460000000001</v>
      </c>
      <c r="I2683">
        <v>70.126599999999996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3452</v>
      </c>
      <c r="P2683" t="s">
        <v>59</v>
      </c>
      <c r="Q2683" t="s">
        <v>60</v>
      </c>
    </row>
    <row r="2684" spans="1:17" x14ac:dyDescent="0.25">
      <c r="A2684" t="s">
        <v>28</v>
      </c>
      <c r="B2684" t="s">
        <v>36</v>
      </c>
      <c r="C2684" t="s">
        <v>54</v>
      </c>
      <c r="D2684" t="s">
        <v>31</v>
      </c>
      <c r="E2684">
        <v>8</v>
      </c>
      <c r="F2684" t="str">
        <f t="shared" si="41"/>
        <v>Average Per Premise1-in-2September Monthly System Peak Day50% Cycling8</v>
      </c>
      <c r="G2684">
        <v>4.4929600000000001</v>
      </c>
      <c r="H2684">
        <v>4.4929600000000001</v>
      </c>
      <c r="I2684">
        <v>70.126599999999996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3452</v>
      </c>
      <c r="P2684" t="s">
        <v>59</v>
      </c>
      <c r="Q2684" t="s">
        <v>60</v>
      </c>
    </row>
    <row r="2685" spans="1:17" x14ac:dyDescent="0.25">
      <c r="A2685" t="s">
        <v>29</v>
      </c>
      <c r="B2685" t="s">
        <v>36</v>
      </c>
      <c r="C2685" t="s">
        <v>54</v>
      </c>
      <c r="D2685" t="s">
        <v>31</v>
      </c>
      <c r="E2685">
        <v>8</v>
      </c>
      <c r="F2685" t="str">
        <f t="shared" si="41"/>
        <v>Average Per Device1-in-2September Monthly System Peak Day50% Cycling8</v>
      </c>
      <c r="G2685">
        <v>2.0218609999999999</v>
      </c>
      <c r="H2685">
        <v>2.0218609999999999</v>
      </c>
      <c r="I2685">
        <v>70.126599999999996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3452</v>
      </c>
      <c r="P2685" t="s">
        <v>59</v>
      </c>
      <c r="Q2685" t="s">
        <v>60</v>
      </c>
    </row>
    <row r="2686" spans="1:17" x14ac:dyDescent="0.25">
      <c r="A2686" t="s">
        <v>43</v>
      </c>
      <c r="B2686" t="s">
        <v>36</v>
      </c>
      <c r="C2686" t="s">
        <v>54</v>
      </c>
      <c r="D2686" t="s">
        <v>31</v>
      </c>
      <c r="E2686">
        <v>8</v>
      </c>
      <c r="F2686" t="str">
        <f t="shared" si="41"/>
        <v>Aggregate1-in-2September Monthly System Peak Day50% Cycling8</v>
      </c>
      <c r="G2686">
        <v>15.5097</v>
      </c>
      <c r="H2686">
        <v>15.5097</v>
      </c>
      <c r="I2686">
        <v>70.126599999999996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3452</v>
      </c>
      <c r="P2686" t="s">
        <v>59</v>
      </c>
      <c r="Q2686" t="s">
        <v>60</v>
      </c>
    </row>
    <row r="2687" spans="1:17" x14ac:dyDescent="0.25">
      <c r="A2687" t="s">
        <v>30</v>
      </c>
      <c r="B2687" t="s">
        <v>36</v>
      </c>
      <c r="C2687" t="s">
        <v>54</v>
      </c>
      <c r="D2687" t="s">
        <v>26</v>
      </c>
      <c r="E2687">
        <v>8</v>
      </c>
      <c r="F2687" t="str">
        <f t="shared" si="41"/>
        <v>Average Per Ton1-in-2September Monthly System Peak DayAll8</v>
      </c>
      <c r="G2687">
        <v>0.52078990000000003</v>
      </c>
      <c r="H2687">
        <v>0.52078990000000003</v>
      </c>
      <c r="I2687">
        <v>70.117800000000003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4789</v>
      </c>
      <c r="P2687" t="s">
        <v>59</v>
      </c>
      <c r="Q2687" t="s">
        <v>60</v>
      </c>
    </row>
    <row r="2688" spans="1:17" x14ac:dyDescent="0.25">
      <c r="A2688" t="s">
        <v>28</v>
      </c>
      <c r="B2688" t="s">
        <v>36</v>
      </c>
      <c r="C2688" t="s">
        <v>54</v>
      </c>
      <c r="D2688" t="s">
        <v>26</v>
      </c>
      <c r="E2688">
        <v>8</v>
      </c>
      <c r="F2688" t="str">
        <f t="shared" si="41"/>
        <v>Average Per Premise1-in-2September Monthly System Peak DayAll8</v>
      </c>
      <c r="G2688">
        <v>4.7779889999999998</v>
      </c>
      <c r="H2688">
        <v>4.7779889999999998</v>
      </c>
      <c r="I2688">
        <v>70.117800000000003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4789</v>
      </c>
      <c r="P2688" t="s">
        <v>59</v>
      </c>
      <c r="Q2688" t="s">
        <v>60</v>
      </c>
    </row>
    <row r="2689" spans="1:17" x14ac:dyDescent="0.25">
      <c r="A2689" t="s">
        <v>29</v>
      </c>
      <c r="B2689" t="s">
        <v>36</v>
      </c>
      <c r="C2689" t="s">
        <v>54</v>
      </c>
      <c r="D2689" t="s">
        <v>26</v>
      </c>
      <c r="E2689">
        <v>8</v>
      </c>
      <c r="F2689" t="str">
        <f t="shared" si="41"/>
        <v>Average Per Device1-in-2September Monthly System Peak DayAll8</v>
      </c>
      <c r="G2689">
        <v>2.0210020000000002</v>
      </c>
      <c r="H2689">
        <v>2.0210020000000002</v>
      </c>
      <c r="I2689">
        <v>70.117800000000003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4789</v>
      </c>
      <c r="P2689" t="s">
        <v>59</v>
      </c>
      <c r="Q2689" t="s">
        <v>60</v>
      </c>
    </row>
    <row r="2690" spans="1:17" x14ac:dyDescent="0.25">
      <c r="A2690" t="s">
        <v>43</v>
      </c>
      <c r="B2690" t="s">
        <v>36</v>
      </c>
      <c r="C2690" t="s">
        <v>54</v>
      </c>
      <c r="D2690" t="s">
        <v>26</v>
      </c>
      <c r="E2690">
        <v>8</v>
      </c>
      <c r="F2690" t="str">
        <f t="shared" si="41"/>
        <v>Aggregate1-in-2September Monthly System Peak DayAll8</v>
      </c>
      <c r="G2690">
        <v>22.881789999999999</v>
      </c>
      <c r="H2690">
        <v>22.881789999999999</v>
      </c>
      <c r="I2690">
        <v>70.117800000000003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4789</v>
      </c>
      <c r="P2690" t="s">
        <v>59</v>
      </c>
      <c r="Q2690" t="s">
        <v>60</v>
      </c>
    </row>
    <row r="2691" spans="1:17" x14ac:dyDescent="0.25">
      <c r="A2691" t="s">
        <v>30</v>
      </c>
      <c r="B2691" t="s">
        <v>36</v>
      </c>
      <c r="C2691" t="s">
        <v>49</v>
      </c>
      <c r="D2691" t="s">
        <v>48</v>
      </c>
      <c r="E2691">
        <v>9</v>
      </c>
      <c r="F2691" t="str">
        <f t="shared" ref="F2691:F2754" si="42">CONCATENATE(A2691,B2691,C2691,D2691,E2691)</f>
        <v>Average Per Ton1-in-2August Monthly System Peak Day30% Cycling9</v>
      </c>
      <c r="G2691">
        <v>0.66626969999999996</v>
      </c>
      <c r="H2691">
        <v>0.66626969999999996</v>
      </c>
      <c r="I2691">
        <v>74.400400000000005</v>
      </c>
      <c r="J2691">
        <v>0</v>
      </c>
      <c r="K2691">
        <v>0</v>
      </c>
      <c r="L2691">
        <v>0</v>
      </c>
      <c r="M2691">
        <v>0</v>
      </c>
      <c r="N2691">
        <v>0</v>
      </c>
      <c r="O2691">
        <v>1337</v>
      </c>
      <c r="P2691" t="s">
        <v>59</v>
      </c>
      <c r="Q2691" t="s">
        <v>60</v>
      </c>
    </row>
    <row r="2692" spans="1:17" x14ac:dyDescent="0.25">
      <c r="A2692" t="s">
        <v>28</v>
      </c>
      <c r="B2692" t="s">
        <v>36</v>
      </c>
      <c r="C2692" t="s">
        <v>49</v>
      </c>
      <c r="D2692" t="s">
        <v>48</v>
      </c>
      <c r="E2692">
        <v>9</v>
      </c>
      <c r="F2692" t="str">
        <f t="shared" si="42"/>
        <v>Average Per Premise1-in-2August Monthly System Peak Day30% Cycling9</v>
      </c>
      <c r="G2692">
        <v>7.0688370000000003</v>
      </c>
      <c r="H2692">
        <v>7.0688370000000003</v>
      </c>
      <c r="I2692">
        <v>74.400400000000005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1337</v>
      </c>
      <c r="P2692" t="s">
        <v>59</v>
      </c>
      <c r="Q2692" t="s">
        <v>60</v>
      </c>
    </row>
    <row r="2693" spans="1:17" x14ac:dyDescent="0.25">
      <c r="A2693" t="s">
        <v>29</v>
      </c>
      <c r="B2693" t="s">
        <v>36</v>
      </c>
      <c r="C2693" t="s">
        <v>49</v>
      </c>
      <c r="D2693" t="s">
        <v>48</v>
      </c>
      <c r="E2693">
        <v>9</v>
      </c>
      <c r="F2693" t="str">
        <f t="shared" si="42"/>
        <v>Average Per Device1-in-2August Monthly System Peak Day30% Cycling9</v>
      </c>
      <c r="G2693">
        <v>2.588616</v>
      </c>
      <c r="H2693">
        <v>2.5886149999999999</v>
      </c>
      <c r="I2693">
        <v>74.400400000000005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1337</v>
      </c>
      <c r="P2693" t="s">
        <v>59</v>
      </c>
      <c r="Q2693" t="s">
        <v>60</v>
      </c>
    </row>
    <row r="2694" spans="1:17" x14ac:dyDescent="0.25">
      <c r="A2694" t="s">
        <v>43</v>
      </c>
      <c r="B2694" t="s">
        <v>36</v>
      </c>
      <c r="C2694" t="s">
        <v>49</v>
      </c>
      <c r="D2694" t="s">
        <v>48</v>
      </c>
      <c r="E2694">
        <v>9</v>
      </c>
      <c r="F2694" t="str">
        <f t="shared" si="42"/>
        <v>Aggregate1-in-2August Monthly System Peak Day30% Cycling9</v>
      </c>
      <c r="G2694">
        <v>9.4510360000000002</v>
      </c>
      <c r="H2694">
        <v>9.4510349999999992</v>
      </c>
      <c r="I2694">
        <v>74.400400000000005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1337</v>
      </c>
      <c r="P2694" t="s">
        <v>59</v>
      </c>
      <c r="Q2694" t="s">
        <v>60</v>
      </c>
    </row>
    <row r="2695" spans="1:17" x14ac:dyDescent="0.25">
      <c r="A2695" t="s">
        <v>30</v>
      </c>
      <c r="B2695" t="s">
        <v>36</v>
      </c>
      <c r="C2695" t="s">
        <v>49</v>
      </c>
      <c r="D2695" t="s">
        <v>31</v>
      </c>
      <c r="E2695">
        <v>9</v>
      </c>
      <c r="F2695" t="str">
        <f t="shared" si="42"/>
        <v>Average Per Ton1-in-2August Monthly System Peak Day50% Cycling9</v>
      </c>
      <c r="G2695">
        <v>0.66770989999999997</v>
      </c>
      <c r="H2695">
        <v>0.66770989999999997</v>
      </c>
      <c r="I2695">
        <v>74.121099999999998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3452</v>
      </c>
      <c r="P2695" t="s">
        <v>59</v>
      </c>
      <c r="Q2695" t="s">
        <v>60</v>
      </c>
    </row>
    <row r="2696" spans="1:17" x14ac:dyDescent="0.25">
      <c r="A2696" t="s">
        <v>28</v>
      </c>
      <c r="B2696" t="s">
        <v>36</v>
      </c>
      <c r="C2696" t="s">
        <v>49</v>
      </c>
      <c r="D2696" t="s">
        <v>31</v>
      </c>
      <c r="E2696">
        <v>9</v>
      </c>
      <c r="F2696" t="str">
        <f t="shared" si="42"/>
        <v>Average Per Premise1-in-2August Monthly System Peak Day50% Cycling9</v>
      </c>
      <c r="G2696">
        <v>5.7547819999999996</v>
      </c>
      <c r="H2696">
        <v>5.7547819999999996</v>
      </c>
      <c r="I2696">
        <v>74.121099999999998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3452</v>
      </c>
      <c r="P2696" t="s">
        <v>59</v>
      </c>
      <c r="Q2696" t="s">
        <v>60</v>
      </c>
    </row>
    <row r="2697" spans="1:17" x14ac:dyDescent="0.25">
      <c r="A2697" t="s">
        <v>29</v>
      </c>
      <c r="B2697" t="s">
        <v>36</v>
      </c>
      <c r="C2697" t="s">
        <v>49</v>
      </c>
      <c r="D2697" t="s">
        <v>31</v>
      </c>
      <c r="E2697">
        <v>9</v>
      </c>
      <c r="F2697" t="str">
        <f t="shared" si="42"/>
        <v>Average Per Device1-in-2August Monthly System Peak Day50% Cycling9</v>
      </c>
      <c r="G2697">
        <v>2.5896889999999999</v>
      </c>
      <c r="H2697">
        <v>2.5896889999999999</v>
      </c>
      <c r="I2697">
        <v>74.121099999999998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3452</v>
      </c>
      <c r="P2697" t="s">
        <v>59</v>
      </c>
      <c r="Q2697" t="s">
        <v>60</v>
      </c>
    </row>
    <row r="2698" spans="1:17" x14ac:dyDescent="0.25">
      <c r="A2698" t="s">
        <v>43</v>
      </c>
      <c r="B2698" t="s">
        <v>36</v>
      </c>
      <c r="C2698" t="s">
        <v>49</v>
      </c>
      <c r="D2698" t="s">
        <v>31</v>
      </c>
      <c r="E2698">
        <v>9</v>
      </c>
      <c r="F2698" t="str">
        <f t="shared" si="42"/>
        <v>Aggregate1-in-2August Monthly System Peak Day50% Cycling9</v>
      </c>
      <c r="G2698">
        <v>19.86551</v>
      </c>
      <c r="H2698">
        <v>19.86551</v>
      </c>
      <c r="I2698">
        <v>74.121099999999998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3452</v>
      </c>
      <c r="P2698" t="s">
        <v>59</v>
      </c>
      <c r="Q2698" t="s">
        <v>60</v>
      </c>
    </row>
    <row r="2699" spans="1:17" x14ac:dyDescent="0.25">
      <c r="A2699" t="s">
        <v>30</v>
      </c>
      <c r="B2699" t="s">
        <v>36</v>
      </c>
      <c r="C2699" t="s">
        <v>49</v>
      </c>
      <c r="D2699" t="s">
        <v>26</v>
      </c>
      <c r="E2699">
        <v>9</v>
      </c>
      <c r="F2699" t="str">
        <f t="shared" si="42"/>
        <v>Average Per Ton1-in-2August Monthly System Peak DayAll9</v>
      </c>
      <c r="G2699">
        <v>0.66730780000000001</v>
      </c>
      <c r="H2699">
        <v>0.66730780000000001</v>
      </c>
      <c r="I2699">
        <v>74.199100000000001</v>
      </c>
      <c r="J2699">
        <v>0</v>
      </c>
      <c r="K2699">
        <v>0</v>
      </c>
      <c r="L2699">
        <v>0</v>
      </c>
      <c r="M2699">
        <v>0</v>
      </c>
      <c r="N2699">
        <v>0</v>
      </c>
      <c r="O2699">
        <v>4789</v>
      </c>
      <c r="P2699" t="s">
        <v>59</v>
      </c>
      <c r="Q2699" t="s">
        <v>60</v>
      </c>
    </row>
    <row r="2700" spans="1:17" x14ac:dyDescent="0.25">
      <c r="A2700" t="s">
        <v>28</v>
      </c>
      <c r="B2700" t="s">
        <v>36</v>
      </c>
      <c r="C2700" t="s">
        <v>49</v>
      </c>
      <c r="D2700" t="s">
        <v>26</v>
      </c>
      <c r="E2700">
        <v>9</v>
      </c>
      <c r="F2700" t="str">
        <f t="shared" si="42"/>
        <v>Average Per Premise1-in-2August Monthly System Peak DayAll9</v>
      </c>
      <c r="G2700">
        <v>6.1222190000000003</v>
      </c>
      <c r="H2700">
        <v>6.1222180000000002</v>
      </c>
      <c r="I2700">
        <v>74.199100000000001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4789</v>
      </c>
      <c r="P2700" t="s">
        <v>59</v>
      </c>
      <c r="Q2700" t="s">
        <v>60</v>
      </c>
    </row>
    <row r="2701" spans="1:17" x14ac:dyDescent="0.25">
      <c r="A2701" t="s">
        <v>29</v>
      </c>
      <c r="B2701" t="s">
        <v>36</v>
      </c>
      <c r="C2701" t="s">
        <v>49</v>
      </c>
      <c r="D2701" t="s">
        <v>26</v>
      </c>
      <c r="E2701">
        <v>9</v>
      </c>
      <c r="F2701" t="str">
        <f t="shared" si="42"/>
        <v>Average Per Device1-in-2August Monthly System Peak DayAll9</v>
      </c>
      <c r="G2701">
        <v>2.5895869999999999</v>
      </c>
      <c r="H2701">
        <v>2.5895869999999999</v>
      </c>
      <c r="I2701">
        <v>74.199100000000001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4789</v>
      </c>
      <c r="P2701" t="s">
        <v>59</v>
      </c>
      <c r="Q2701" t="s">
        <v>60</v>
      </c>
    </row>
    <row r="2702" spans="1:17" x14ac:dyDescent="0.25">
      <c r="A2702" t="s">
        <v>43</v>
      </c>
      <c r="B2702" t="s">
        <v>36</v>
      </c>
      <c r="C2702" t="s">
        <v>49</v>
      </c>
      <c r="D2702" t="s">
        <v>26</v>
      </c>
      <c r="E2702">
        <v>9</v>
      </c>
      <c r="F2702" t="str">
        <f t="shared" si="42"/>
        <v>Aggregate1-in-2August Monthly System Peak DayAll9</v>
      </c>
      <c r="G2702">
        <v>29.319299999999998</v>
      </c>
      <c r="H2702">
        <v>29.319299999999998</v>
      </c>
      <c r="I2702">
        <v>74.199100000000001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4789</v>
      </c>
      <c r="P2702" t="s">
        <v>59</v>
      </c>
      <c r="Q2702" t="s">
        <v>60</v>
      </c>
    </row>
    <row r="2703" spans="1:17" x14ac:dyDescent="0.25">
      <c r="A2703" t="s">
        <v>30</v>
      </c>
      <c r="B2703" t="s">
        <v>36</v>
      </c>
      <c r="C2703" t="s">
        <v>37</v>
      </c>
      <c r="D2703" t="s">
        <v>48</v>
      </c>
      <c r="E2703">
        <v>9</v>
      </c>
      <c r="F2703" t="str">
        <f t="shared" si="42"/>
        <v>Average Per Ton1-in-2August Typical Event Day30% Cycling9</v>
      </c>
      <c r="G2703">
        <v>0.60457070000000002</v>
      </c>
      <c r="H2703">
        <v>0.60457070000000002</v>
      </c>
      <c r="I2703">
        <v>71.495400000000004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1337</v>
      </c>
      <c r="P2703" t="s">
        <v>59</v>
      </c>
      <c r="Q2703" t="s">
        <v>60</v>
      </c>
    </row>
    <row r="2704" spans="1:17" x14ac:dyDescent="0.25">
      <c r="A2704" t="s">
        <v>28</v>
      </c>
      <c r="B2704" t="s">
        <v>36</v>
      </c>
      <c r="C2704" t="s">
        <v>37</v>
      </c>
      <c r="D2704" t="s">
        <v>48</v>
      </c>
      <c r="E2704">
        <v>9</v>
      </c>
      <c r="F2704" t="str">
        <f t="shared" si="42"/>
        <v>Average Per Premise1-in-2August Typical Event Day30% Cycling9</v>
      </c>
      <c r="G2704">
        <v>6.4142380000000001</v>
      </c>
      <c r="H2704">
        <v>6.414237</v>
      </c>
      <c r="I2704">
        <v>71.495400000000004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1337</v>
      </c>
      <c r="P2704" t="s">
        <v>59</v>
      </c>
      <c r="Q2704" t="s">
        <v>60</v>
      </c>
    </row>
    <row r="2705" spans="1:17" x14ac:dyDescent="0.25">
      <c r="A2705" t="s">
        <v>29</v>
      </c>
      <c r="B2705" t="s">
        <v>36</v>
      </c>
      <c r="C2705" t="s">
        <v>37</v>
      </c>
      <c r="D2705" t="s">
        <v>48</v>
      </c>
      <c r="E2705">
        <v>9</v>
      </c>
      <c r="F2705" t="str">
        <f t="shared" si="42"/>
        <v>Average Per Device1-in-2August Typical Event Day30% Cycling9</v>
      </c>
      <c r="G2705">
        <v>2.3489</v>
      </c>
      <c r="H2705">
        <v>2.3489</v>
      </c>
      <c r="I2705">
        <v>71.495400000000004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1337</v>
      </c>
      <c r="P2705" t="s">
        <v>59</v>
      </c>
      <c r="Q2705" t="s">
        <v>60</v>
      </c>
    </row>
    <row r="2706" spans="1:17" x14ac:dyDescent="0.25">
      <c r="A2706" t="s">
        <v>43</v>
      </c>
      <c r="B2706" t="s">
        <v>36</v>
      </c>
      <c r="C2706" t="s">
        <v>37</v>
      </c>
      <c r="D2706" t="s">
        <v>48</v>
      </c>
      <c r="E2706">
        <v>9</v>
      </c>
      <c r="F2706" t="str">
        <f t="shared" si="42"/>
        <v>Aggregate1-in-2August Typical Event Day30% Cycling9</v>
      </c>
      <c r="G2706">
        <v>8.5758360000000007</v>
      </c>
      <c r="H2706">
        <v>8.5758349999999997</v>
      </c>
      <c r="I2706">
        <v>71.495400000000004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1337</v>
      </c>
      <c r="P2706" t="s">
        <v>59</v>
      </c>
      <c r="Q2706" t="s">
        <v>60</v>
      </c>
    </row>
    <row r="2707" spans="1:17" x14ac:dyDescent="0.25">
      <c r="A2707" t="s">
        <v>30</v>
      </c>
      <c r="B2707" t="s">
        <v>36</v>
      </c>
      <c r="C2707" t="s">
        <v>37</v>
      </c>
      <c r="D2707" t="s">
        <v>31</v>
      </c>
      <c r="E2707">
        <v>9</v>
      </c>
      <c r="F2707" t="str">
        <f t="shared" si="42"/>
        <v>Average Per Ton1-in-2August Typical Event Day50% Cycling9</v>
      </c>
      <c r="G2707">
        <v>0.64180490000000001</v>
      </c>
      <c r="H2707">
        <v>0.64180490000000001</v>
      </c>
      <c r="I2707">
        <v>71.206199999999995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3452</v>
      </c>
      <c r="P2707" t="s">
        <v>59</v>
      </c>
      <c r="Q2707" t="s">
        <v>60</v>
      </c>
    </row>
    <row r="2708" spans="1:17" x14ac:dyDescent="0.25">
      <c r="A2708" t="s">
        <v>28</v>
      </c>
      <c r="B2708" t="s">
        <v>36</v>
      </c>
      <c r="C2708" t="s">
        <v>37</v>
      </c>
      <c r="D2708" t="s">
        <v>31</v>
      </c>
      <c r="E2708">
        <v>9</v>
      </c>
      <c r="F2708" t="str">
        <f t="shared" si="42"/>
        <v>Average Per Premise1-in-2August Typical Event Day50% Cycling9</v>
      </c>
      <c r="G2708">
        <v>5.5315139999999996</v>
      </c>
      <c r="H2708">
        <v>5.5315139999999996</v>
      </c>
      <c r="I2708">
        <v>71.206199999999995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3452</v>
      </c>
      <c r="P2708" t="s">
        <v>59</v>
      </c>
      <c r="Q2708" t="s">
        <v>60</v>
      </c>
    </row>
    <row r="2709" spans="1:17" x14ac:dyDescent="0.25">
      <c r="A2709" t="s">
        <v>29</v>
      </c>
      <c r="B2709" t="s">
        <v>36</v>
      </c>
      <c r="C2709" t="s">
        <v>37</v>
      </c>
      <c r="D2709" t="s">
        <v>31</v>
      </c>
      <c r="E2709">
        <v>9</v>
      </c>
      <c r="F2709" t="str">
        <f t="shared" si="42"/>
        <v>Average Per Device1-in-2August Typical Event Day50% Cycling9</v>
      </c>
      <c r="G2709">
        <v>2.489217</v>
      </c>
      <c r="H2709">
        <v>2.489217</v>
      </c>
      <c r="I2709">
        <v>71.206199999999995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3452</v>
      </c>
      <c r="P2709" t="s">
        <v>59</v>
      </c>
      <c r="Q2709" t="s">
        <v>60</v>
      </c>
    </row>
    <row r="2710" spans="1:17" x14ac:dyDescent="0.25">
      <c r="A2710" t="s">
        <v>43</v>
      </c>
      <c r="B2710" t="s">
        <v>36</v>
      </c>
      <c r="C2710" t="s">
        <v>37</v>
      </c>
      <c r="D2710" t="s">
        <v>31</v>
      </c>
      <c r="E2710">
        <v>9</v>
      </c>
      <c r="F2710" t="str">
        <f t="shared" si="42"/>
        <v>Aggregate1-in-2August Typical Event Day50% Cycling9</v>
      </c>
      <c r="G2710">
        <v>19.09479</v>
      </c>
      <c r="H2710">
        <v>19.09479</v>
      </c>
      <c r="I2710">
        <v>71.206199999999995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3452</v>
      </c>
      <c r="P2710" t="s">
        <v>59</v>
      </c>
      <c r="Q2710" t="s">
        <v>60</v>
      </c>
    </row>
    <row r="2711" spans="1:17" x14ac:dyDescent="0.25">
      <c r="A2711" t="s">
        <v>30</v>
      </c>
      <c r="B2711" t="s">
        <v>36</v>
      </c>
      <c r="C2711" t="s">
        <v>37</v>
      </c>
      <c r="D2711" t="s">
        <v>26</v>
      </c>
      <c r="E2711">
        <v>9</v>
      </c>
      <c r="F2711" t="str">
        <f t="shared" si="42"/>
        <v>Average Per Ton1-in-2August Typical Event DayAll9</v>
      </c>
      <c r="G2711">
        <v>0.63140909999999995</v>
      </c>
      <c r="H2711">
        <v>0.63140909999999995</v>
      </c>
      <c r="I2711">
        <v>71.287000000000006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4789</v>
      </c>
      <c r="P2711" t="s">
        <v>59</v>
      </c>
      <c r="Q2711" t="s">
        <v>60</v>
      </c>
    </row>
    <row r="2712" spans="1:17" x14ac:dyDescent="0.25">
      <c r="A2712" t="s">
        <v>28</v>
      </c>
      <c r="B2712" t="s">
        <v>36</v>
      </c>
      <c r="C2712" t="s">
        <v>37</v>
      </c>
      <c r="D2712" t="s">
        <v>26</v>
      </c>
      <c r="E2712">
        <v>9</v>
      </c>
      <c r="F2712" t="str">
        <f t="shared" si="42"/>
        <v>Average Per Premise1-in-2August Typical Event DayAll9</v>
      </c>
      <c r="G2712">
        <v>5.7928660000000001</v>
      </c>
      <c r="H2712">
        <v>5.7928660000000001</v>
      </c>
      <c r="I2712">
        <v>71.287000000000006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4789</v>
      </c>
      <c r="P2712" t="s">
        <v>59</v>
      </c>
      <c r="Q2712" t="s">
        <v>60</v>
      </c>
    </row>
    <row r="2713" spans="1:17" x14ac:dyDescent="0.25">
      <c r="A2713" t="s">
        <v>29</v>
      </c>
      <c r="B2713" t="s">
        <v>36</v>
      </c>
      <c r="C2713" t="s">
        <v>37</v>
      </c>
      <c r="D2713" t="s">
        <v>26</v>
      </c>
      <c r="E2713">
        <v>9</v>
      </c>
      <c r="F2713" t="str">
        <f t="shared" si="42"/>
        <v>Average Per Device1-in-2August Typical Event DayAll9</v>
      </c>
      <c r="G2713">
        <v>2.4502769999999998</v>
      </c>
      <c r="H2713">
        <v>2.4502769999999998</v>
      </c>
      <c r="I2713">
        <v>71.287000000000006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4789</v>
      </c>
      <c r="P2713" t="s">
        <v>59</v>
      </c>
      <c r="Q2713" t="s">
        <v>60</v>
      </c>
    </row>
    <row r="2714" spans="1:17" x14ac:dyDescent="0.25">
      <c r="A2714" t="s">
        <v>43</v>
      </c>
      <c r="B2714" t="s">
        <v>36</v>
      </c>
      <c r="C2714" t="s">
        <v>37</v>
      </c>
      <c r="D2714" t="s">
        <v>26</v>
      </c>
      <c r="E2714">
        <v>9</v>
      </c>
      <c r="F2714" t="str">
        <f t="shared" si="42"/>
        <v>Aggregate1-in-2August Typical Event DayAll9</v>
      </c>
      <c r="G2714">
        <v>27.74203</v>
      </c>
      <c r="H2714">
        <v>27.74203</v>
      </c>
      <c r="I2714">
        <v>71.287000000000006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4789</v>
      </c>
      <c r="P2714" t="s">
        <v>59</v>
      </c>
      <c r="Q2714" t="s">
        <v>60</v>
      </c>
    </row>
    <row r="2715" spans="1:17" x14ac:dyDescent="0.25">
      <c r="A2715" t="s">
        <v>30</v>
      </c>
      <c r="B2715" t="s">
        <v>36</v>
      </c>
      <c r="C2715" t="s">
        <v>50</v>
      </c>
      <c r="D2715" t="s">
        <v>48</v>
      </c>
      <c r="E2715">
        <v>9</v>
      </c>
      <c r="F2715" t="str">
        <f t="shared" si="42"/>
        <v>Average Per Ton1-in-2July Monthly System Peak Day30% Cycling9</v>
      </c>
      <c r="G2715">
        <v>0.56645599999999996</v>
      </c>
      <c r="H2715">
        <v>0.56645599999999996</v>
      </c>
      <c r="I2715">
        <v>70.7042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1337</v>
      </c>
      <c r="P2715" t="s">
        <v>59</v>
      </c>
      <c r="Q2715" t="s">
        <v>60</v>
      </c>
    </row>
    <row r="2716" spans="1:17" x14ac:dyDescent="0.25">
      <c r="A2716" t="s">
        <v>28</v>
      </c>
      <c r="B2716" t="s">
        <v>36</v>
      </c>
      <c r="C2716" t="s">
        <v>50</v>
      </c>
      <c r="D2716" t="s">
        <v>48</v>
      </c>
      <c r="E2716">
        <v>9</v>
      </c>
      <c r="F2716" t="str">
        <f t="shared" si="42"/>
        <v>Average Per Premise1-in-2July Monthly System Peak Day30% Cycling9</v>
      </c>
      <c r="G2716">
        <v>6.0098570000000002</v>
      </c>
      <c r="H2716">
        <v>6.0098560000000001</v>
      </c>
      <c r="I2716">
        <v>70.7042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1337</v>
      </c>
      <c r="P2716" t="s">
        <v>59</v>
      </c>
      <c r="Q2716" t="s">
        <v>60</v>
      </c>
    </row>
    <row r="2717" spans="1:17" x14ac:dyDescent="0.25">
      <c r="A2717" t="s">
        <v>29</v>
      </c>
      <c r="B2717" t="s">
        <v>36</v>
      </c>
      <c r="C2717" t="s">
        <v>50</v>
      </c>
      <c r="D2717" t="s">
        <v>48</v>
      </c>
      <c r="E2717">
        <v>9</v>
      </c>
      <c r="F2717" t="str">
        <f t="shared" si="42"/>
        <v>Average Per Device1-in-2July Monthly System Peak Day30% Cycling9</v>
      </c>
      <c r="G2717">
        <v>2.2008160000000001</v>
      </c>
      <c r="H2717">
        <v>2.2008160000000001</v>
      </c>
      <c r="I2717">
        <v>70.7042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1337</v>
      </c>
      <c r="P2717" t="s">
        <v>59</v>
      </c>
      <c r="Q2717" t="s">
        <v>60</v>
      </c>
    </row>
    <row r="2718" spans="1:17" x14ac:dyDescent="0.25">
      <c r="A2718" t="s">
        <v>43</v>
      </c>
      <c r="B2718" t="s">
        <v>36</v>
      </c>
      <c r="C2718" t="s">
        <v>50</v>
      </c>
      <c r="D2718" t="s">
        <v>48</v>
      </c>
      <c r="E2718">
        <v>9</v>
      </c>
      <c r="F2718" t="str">
        <f t="shared" si="42"/>
        <v>Aggregate1-in-2July Monthly System Peak Day30% Cycling9</v>
      </c>
      <c r="G2718">
        <v>8.0351780000000002</v>
      </c>
      <c r="H2718">
        <v>8.0351780000000002</v>
      </c>
      <c r="I2718">
        <v>70.7042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1337</v>
      </c>
      <c r="P2718" t="s">
        <v>59</v>
      </c>
      <c r="Q2718" t="s">
        <v>60</v>
      </c>
    </row>
    <row r="2719" spans="1:17" x14ac:dyDescent="0.25">
      <c r="A2719" t="s">
        <v>30</v>
      </c>
      <c r="B2719" t="s">
        <v>36</v>
      </c>
      <c r="C2719" t="s">
        <v>50</v>
      </c>
      <c r="D2719" t="s">
        <v>31</v>
      </c>
      <c r="E2719">
        <v>9</v>
      </c>
      <c r="F2719" t="str">
        <f t="shared" si="42"/>
        <v>Average Per Ton1-in-2July Monthly System Peak Day50% Cycling9</v>
      </c>
      <c r="G2719">
        <v>0.62658360000000002</v>
      </c>
      <c r="H2719">
        <v>0.62658369999999997</v>
      </c>
      <c r="I2719">
        <v>70.360399999999998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3452</v>
      </c>
      <c r="P2719" t="s">
        <v>59</v>
      </c>
      <c r="Q2719" t="s">
        <v>60</v>
      </c>
    </row>
    <row r="2720" spans="1:17" x14ac:dyDescent="0.25">
      <c r="A2720" t="s">
        <v>28</v>
      </c>
      <c r="B2720" t="s">
        <v>36</v>
      </c>
      <c r="C2720" t="s">
        <v>50</v>
      </c>
      <c r="D2720" t="s">
        <v>31</v>
      </c>
      <c r="E2720">
        <v>9</v>
      </c>
      <c r="F2720" t="str">
        <f t="shared" si="42"/>
        <v>Average Per Premise1-in-2July Monthly System Peak Day50% Cycling9</v>
      </c>
      <c r="G2720">
        <v>5.4003269999999999</v>
      </c>
      <c r="H2720">
        <v>5.4003269999999999</v>
      </c>
      <c r="I2720">
        <v>70.360399999999998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3452</v>
      </c>
      <c r="P2720" t="s">
        <v>59</v>
      </c>
      <c r="Q2720" t="s">
        <v>60</v>
      </c>
    </row>
    <row r="2721" spans="1:17" x14ac:dyDescent="0.25">
      <c r="A2721" t="s">
        <v>29</v>
      </c>
      <c r="B2721" t="s">
        <v>36</v>
      </c>
      <c r="C2721" t="s">
        <v>50</v>
      </c>
      <c r="D2721" t="s">
        <v>31</v>
      </c>
      <c r="E2721">
        <v>9</v>
      </c>
      <c r="F2721" t="str">
        <f t="shared" si="42"/>
        <v>Average Per Device1-in-2July Monthly System Peak Day50% Cycling9</v>
      </c>
      <c r="G2721">
        <v>2.4301819999999998</v>
      </c>
      <c r="H2721">
        <v>2.4301819999999998</v>
      </c>
      <c r="I2721">
        <v>70.360399999999998</v>
      </c>
      <c r="J2721">
        <v>0</v>
      </c>
      <c r="K2721">
        <v>0</v>
      </c>
      <c r="L2721">
        <v>0</v>
      </c>
      <c r="M2721">
        <v>0</v>
      </c>
      <c r="N2721">
        <v>0</v>
      </c>
      <c r="O2721">
        <v>3452</v>
      </c>
      <c r="P2721" t="s">
        <v>59</v>
      </c>
      <c r="Q2721" t="s">
        <v>60</v>
      </c>
    </row>
    <row r="2722" spans="1:17" x14ac:dyDescent="0.25">
      <c r="A2722" t="s">
        <v>43</v>
      </c>
      <c r="B2722" t="s">
        <v>36</v>
      </c>
      <c r="C2722" t="s">
        <v>50</v>
      </c>
      <c r="D2722" t="s">
        <v>31</v>
      </c>
      <c r="E2722">
        <v>9</v>
      </c>
      <c r="F2722" t="str">
        <f t="shared" si="42"/>
        <v>Aggregate1-in-2July Monthly System Peak Day50% Cycling9</v>
      </c>
      <c r="G2722">
        <v>18.641929999999999</v>
      </c>
      <c r="H2722">
        <v>18.641929999999999</v>
      </c>
      <c r="I2722">
        <v>70.360399999999998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3452</v>
      </c>
      <c r="P2722" t="s">
        <v>59</v>
      </c>
      <c r="Q2722" t="s">
        <v>60</v>
      </c>
    </row>
    <row r="2723" spans="1:17" x14ac:dyDescent="0.25">
      <c r="A2723" t="s">
        <v>30</v>
      </c>
      <c r="B2723" t="s">
        <v>36</v>
      </c>
      <c r="C2723" t="s">
        <v>50</v>
      </c>
      <c r="D2723" t="s">
        <v>26</v>
      </c>
      <c r="E2723">
        <v>9</v>
      </c>
      <c r="F2723" t="str">
        <f t="shared" si="42"/>
        <v>Average Per Ton1-in-2July Monthly System Peak DayAll9</v>
      </c>
      <c r="G2723">
        <v>0.609796</v>
      </c>
      <c r="H2723">
        <v>0.609796</v>
      </c>
      <c r="I2723">
        <v>70.456400000000002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4789</v>
      </c>
      <c r="P2723" t="s">
        <v>59</v>
      </c>
      <c r="Q2723" t="s">
        <v>60</v>
      </c>
    </row>
    <row r="2724" spans="1:17" x14ac:dyDescent="0.25">
      <c r="A2724" t="s">
        <v>28</v>
      </c>
      <c r="B2724" t="s">
        <v>36</v>
      </c>
      <c r="C2724" t="s">
        <v>50</v>
      </c>
      <c r="D2724" t="s">
        <v>26</v>
      </c>
      <c r="E2724">
        <v>9</v>
      </c>
      <c r="F2724" t="str">
        <f t="shared" si="42"/>
        <v>Average Per Premise1-in-2July Monthly System Peak DayAll9</v>
      </c>
      <c r="G2724">
        <v>5.594576</v>
      </c>
      <c r="H2724">
        <v>5.594576</v>
      </c>
      <c r="I2724">
        <v>70.456400000000002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4789</v>
      </c>
      <c r="P2724" t="s">
        <v>59</v>
      </c>
      <c r="Q2724" t="s">
        <v>60</v>
      </c>
    </row>
    <row r="2725" spans="1:17" x14ac:dyDescent="0.25">
      <c r="A2725" t="s">
        <v>29</v>
      </c>
      <c r="B2725" t="s">
        <v>36</v>
      </c>
      <c r="C2725" t="s">
        <v>50</v>
      </c>
      <c r="D2725" t="s">
        <v>26</v>
      </c>
      <c r="E2725">
        <v>9</v>
      </c>
      <c r="F2725" t="str">
        <f t="shared" si="42"/>
        <v>Average Per Device1-in-2July Monthly System Peak DayAll9</v>
      </c>
      <c r="G2725">
        <v>2.3664040000000002</v>
      </c>
      <c r="H2725">
        <v>2.3664040000000002</v>
      </c>
      <c r="I2725">
        <v>70.456400000000002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4789</v>
      </c>
      <c r="P2725" t="s">
        <v>59</v>
      </c>
      <c r="Q2725" t="s">
        <v>60</v>
      </c>
    </row>
    <row r="2726" spans="1:17" x14ac:dyDescent="0.25">
      <c r="A2726" t="s">
        <v>43</v>
      </c>
      <c r="B2726" t="s">
        <v>36</v>
      </c>
      <c r="C2726" t="s">
        <v>50</v>
      </c>
      <c r="D2726" t="s">
        <v>26</v>
      </c>
      <c r="E2726">
        <v>9</v>
      </c>
      <c r="F2726" t="str">
        <f t="shared" si="42"/>
        <v>Aggregate1-in-2July Monthly System Peak DayAll9</v>
      </c>
      <c r="G2726">
        <v>26.79242</v>
      </c>
      <c r="H2726">
        <v>26.79242</v>
      </c>
      <c r="I2726">
        <v>70.456400000000002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4789</v>
      </c>
      <c r="P2726" t="s">
        <v>59</v>
      </c>
      <c r="Q2726" t="s">
        <v>60</v>
      </c>
    </row>
    <row r="2727" spans="1:17" x14ac:dyDescent="0.25">
      <c r="A2727" t="s">
        <v>30</v>
      </c>
      <c r="B2727" t="s">
        <v>36</v>
      </c>
      <c r="C2727" t="s">
        <v>51</v>
      </c>
      <c r="D2727" t="s">
        <v>48</v>
      </c>
      <c r="E2727">
        <v>9</v>
      </c>
      <c r="F2727" t="str">
        <f t="shared" si="42"/>
        <v>Average Per Ton1-in-2June Monthly System Peak Day30% Cycling9</v>
      </c>
      <c r="G2727">
        <v>0.50712049999999997</v>
      </c>
      <c r="H2727">
        <v>0.50712049999999997</v>
      </c>
      <c r="I2727">
        <v>67.698499999999996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1337</v>
      </c>
      <c r="P2727" t="s">
        <v>59</v>
      </c>
      <c r="Q2727" t="s">
        <v>60</v>
      </c>
    </row>
    <row r="2728" spans="1:17" x14ac:dyDescent="0.25">
      <c r="A2728" t="s">
        <v>28</v>
      </c>
      <c r="B2728" t="s">
        <v>36</v>
      </c>
      <c r="C2728" t="s">
        <v>51</v>
      </c>
      <c r="D2728" t="s">
        <v>48</v>
      </c>
      <c r="E2728">
        <v>9</v>
      </c>
      <c r="F2728" t="str">
        <f t="shared" si="42"/>
        <v>Average Per Premise1-in-2June Monthly System Peak Day30% Cycling9</v>
      </c>
      <c r="G2728">
        <v>5.3803320000000001</v>
      </c>
      <c r="H2728">
        <v>5.3803330000000003</v>
      </c>
      <c r="I2728">
        <v>67.698499999999996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1337</v>
      </c>
      <c r="P2728" t="s">
        <v>59</v>
      </c>
      <c r="Q2728" t="s">
        <v>60</v>
      </c>
    </row>
    <row r="2729" spans="1:17" x14ac:dyDescent="0.25">
      <c r="A2729" t="s">
        <v>29</v>
      </c>
      <c r="B2729" t="s">
        <v>36</v>
      </c>
      <c r="C2729" t="s">
        <v>51</v>
      </c>
      <c r="D2729" t="s">
        <v>48</v>
      </c>
      <c r="E2729">
        <v>9</v>
      </c>
      <c r="F2729" t="str">
        <f t="shared" si="42"/>
        <v>Average Per Device1-in-2June Monthly System Peak Day30% Cycling9</v>
      </c>
      <c r="G2729">
        <v>1.970283</v>
      </c>
      <c r="H2729">
        <v>1.970283</v>
      </c>
      <c r="I2729">
        <v>67.698499999999996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1337</v>
      </c>
      <c r="P2729" t="s">
        <v>59</v>
      </c>
      <c r="Q2729" t="s">
        <v>60</v>
      </c>
    </row>
    <row r="2730" spans="1:17" x14ac:dyDescent="0.25">
      <c r="A2730" t="s">
        <v>43</v>
      </c>
      <c r="B2730" t="s">
        <v>36</v>
      </c>
      <c r="C2730" t="s">
        <v>51</v>
      </c>
      <c r="D2730" t="s">
        <v>48</v>
      </c>
      <c r="E2730">
        <v>9</v>
      </c>
      <c r="F2730" t="str">
        <f t="shared" si="42"/>
        <v>Aggregate1-in-2June Monthly System Peak Day30% Cycling9</v>
      </c>
      <c r="G2730">
        <v>7.1935039999999999</v>
      </c>
      <c r="H2730">
        <v>7.193505</v>
      </c>
      <c r="I2730">
        <v>67.698499999999996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1337</v>
      </c>
      <c r="P2730" t="s">
        <v>59</v>
      </c>
      <c r="Q2730" t="s">
        <v>60</v>
      </c>
    </row>
    <row r="2731" spans="1:17" x14ac:dyDescent="0.25">
      <c r="A2731" t="s">
        <v>30</v>
      </c>
      <c r="B2731" t="s">
        <v>36</v>
      </c>
      <c r="C2731" t="s">
        <v>51</v>
      </c>
      <c r="D2731" t="s">
        <v>31</v>
      </c>
      <c r="E2731">
        <v>9</v>
      </c>
      <c r="F2731" t="str">
        <f t="shared" si="42"/>
        <v>Average Per Ton1-in-2June Monthly System Peak Day50% Cycling9</v>
      </c>
      <c r="G2731">
        <v>0.60100690000000001</v>
      </c>
      <c r="H2731">
        <v>0.60100690000000001</v>
      </c>
      <c r="I2731">
        <v>67.352800000000002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3452</v>
      </c>
      <c r="P2731" t="s">
        <v>59</v>
      </c>
      <c r="Q2731" t="s">
        <v>60</v>
      </c>
    </row>
    <row r="2732" spans="1:17" x14ac:dyDescent="0.25">
      <c r="A2732" t="s">
        <v>28</v>
      </c>
      <c r="B2732" t="s">
        <v>36</v>
      </c>
      <c r="C2732" t="s">
        <v>51</v>
      </c>
      <c r="D2732" t="s">
        <v>31</v>
      </c>
      <c r="E2732">
        <v>9</v>
      </c>
      <c r="F2732" t="str">
        <f t="shared" si="42"/>
        <v>Average Per Premise1-in-2June Monthly System Peak Day50% Cycling9</v>
      </c>
      <c r="G2732">
        <v>5.1798900000000003</v>
      </c>
      <c r="H2732">
        <v>5.1798900000000003</v>
      </c>
      <c r="I2732">
        <v>67.352800000000002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3452</v>
      </c>
      <c r="P2732" t="s">
        <v>59</v>
      </c>
      <c r="Q2732" t="s">
        <v>60</v>
      </c>
    </row>
    <row r="2733" spans="1:17" x14ac:dyDescent="0.25">
      <c r="A2733" t="s">
        <v>29</v>
      </c>
      <c r="B2733" t="s">
        <v>36</v>
      </c>
      <c r="C2733" t="s">
        <v>51</v>
      </c>
      <c r="D2733" t="s">
        <v>31</v>
      </c>
      <c r="E2733">
        <v>9</v>
      </c>
      <c r="F2733" t="str">
        <f t="shared" si="42"/>
        <v>Average Per Device1-in-2June Monthly System Peak Day50% Cycling9</v>
      </c>
      <c r="G2733">
        <v>2.3309839999999999</v>
      </c>
      <c r="H2733">
        <v>2.3309839999999999</v>
      </c>
      <c r="I2733">
        <v>67.352800000000002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3452</v>
      </c>
      <c r="P2733" t="s">
        <v>59</v>
      </c>
      <c r="Q2733" t="s">
        <v>60</v>
      </c>
    </row>
    <row r="2734" spans="1:17" x14ac:dyDescent="0.25">
      <c r="A2734" t="s">
        <v>43</v>
      </c>
      <c r="B2734" t="s">
        <v>36</v>
      </c>
      <c r="C2734" t="s">
        <v>51</v>
      </c>
      <c r="D2734" t="s">
        <v>31</v>
      </c>
      <c r="E2734">
        <v>9</v>
      </c>
      <c r="F2734" t="str">
        <f t="shared" si="42"/>
        <v>Aggregate1-in-2June Monthly System Peak Day50% Cycling9</v>
      </c>
      <c r="G2734">
        <v>17.880980000000001</v>
      </c>
      <c r="H2734">
        <v>17.880980000000001</v>
      </c>
      <c r="I2734">
        <v>67.352800000000002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3452</v>
      </c>
      <c r="P2734" t="s">
        <v>59</v>
      </c>
      <c r="Q2734" t="s">
        <v>60</v>
      </c>
    </row>
    <row r="2735" spans="1:17" x14ac:dyDescent="0.25">
      <c r="A2735" t="s">
        <v>30</v>
      </c>
      <c r="B2735" t="s">
        <v>36</v>
      </c>
      <c r="C2735" t="s">
        <v>51</v>
      </c>
      <c r="D2735" t="s">
        <v>26</v>
      </c>
      <c r="E2735">
        <v>9</v>
      </c>
      <c r="F2735" t="str">
        <f t="shared" si="42"/>
        <v>Average Per Ton1-in-2June Monthly System Peak DayAll9</v>
      </c>
      <c r="G2735">
        <v>0.57479380000000002</v>
      </c>
      <c r="H2735">
        <v>0.57479389999999997</v>
      </c>
      <c r="I2735">
        <v>67.449299999999994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4789</v>
      </c>
      <c r="P2735" t="s">
        <v>59</v>
      </c>
      <c r="Q2735" t="s">
        <v>60</v>
      </c>
    </row>
    <row r="2736" spans="1:17" x14ac:dyDescent="0.25">
      <c r="A2736" t="s">
        <v>28</v>
      </c>
      <c r="B2736" t="s">
        <v>36</v>
      </c>
      <c r="C2736" t="s">
        <v>51</v>
      </c>
      <c r="D2736" t="s">
        <v>26</v>
      </c>
      <c r="E2736">
        <v>9</v>
      </c>
      <c r="F2736" t="str">
        <f t="shared" si="42"/>
        <v>Average Per Premise1-in-2June Monthly System Peak DayAll9</v>
      </c>
      <c r="G2736">
        <v>5.2734490000000003</v>
      </c>
      <c r="H2736">
        <v>5.2734490000000003</v>
      </c>
      <c r="I2736">
        <v>67.449299999999994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4789</v>
      </c>
      <c r="P2736" t="s">
        <v>59</v>
      </c>
      <c r="Q2736" t="s">
        <v>60</v>
      </c>
    </row>
    <row r="2737" spans="1:17" x14ac:dyDescent="0.25">
      <c r="A2737" t="s">
        <v>29</v>
      </c>
      <c r="B2737" t="s">
        <v>36</v>
      </c>
      <c r="C2737" t="s">
        <v>51</v>
      </c>
      <c r="D2737" t="s">
        <v>26</v>
      </c>
      <c r="E2737">
        <v>9</v>
      </c>
      <c r="F2737" t="str">
        <f t="shared" si="42"/>
        <v>Average Per Device1-in-2June Monthly System Peak DayAll9</v>
      </c>
      <c r="G2737">
        <v>2.2305730000000001</v>
      </c>
      <c r="H2737">
        <v>2.2305730000000001</v>
      </c>
      <c r="I2737">
        <v>67.449299999999994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4789</v>
      </c>
      <c r="P2737" t="s">
        <v>59</v>
      </c>
      <c r="Q2737" t="s">
        <v>60</v>
      </c>
    </row>
    <row r="2738" spans="1:17" x14ac:dyDescent="0.25">
      <c r="A2738" t="s">
        <v>43</v>
      </c>
      <c r="B2738" t="s">
        <v>36</v>
      </c>
      <c r="C2738" t="s">
        <v>51</v>
      </c>
      <c r="D2738" t="s">
        <v>26</v>
      </c>
      <c r="E2738">
        <v>9</v>
      </c>
      <c r="F2738" t="str">
        <f t="shared" si="42"/>
        <v>Aggregate1-in-2June Monthly System Peak DayAll9</v>
      </c>
      <c r="G2738">
        <v>25.254549999999998</v>
      </c>
      <c r="H2738">
        <v>25.254549999999998</v>
      </c>
      <c r="I2738">
        <v>67.449299999999994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4789</v>
      </c>
      <c r="P2738" t="s">
        <v>59</v>
      </c>
      <c r="Q2738" t="s">
        <v>60</v>
      </c>
    </row>
    <row r="2739" spans="1:17" x14ac:dyDescent="0.25">
      <c r="A2739" t="s">
        <v>30</v>
      </c>
      <c r="B2739" t="s">
        <v>36</v>
      </c>
      <c r="C2739" t="s">
        <v>52</v>
      </c>
      <c r="D2739" t="s">
        <v>48</v>
      </c>
      <c r="E2739">
        <v>9</v>
      </c>
      <c r="F2739" t="str">
        <f t="shared" si="42"/>
        <v>Average Per Ton1-in-2May Monthly System Peak Day30% Cycling9</v>
      </c>
      <c r="G2739">
        <v>0.42073769999999999</v>
      </c>
      <c r="H2739">
        <v>0.42073769999999999</v>
      </c>
      <c r="I2739">
        <v>63.5852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1337</v>
      </c>
      <c r="P2739" t="s">
        <v>59</v>
      </c>
      <c r="Q2739" t="s">
        <v>60</v>
      </c>
    </row>
    <row r="2740" spans="1:17" x14ac:dyDescent="0.25">
      <c r="A2740" t="s">
        <v>28</v>
      </c>
      <c r="B2740" t="s">
        <v>36</v>
      </c>
      <c r="C2740" t="s">
        <v>52</v>
      </c>
      <c r="D2740" t="s">
        <v>48</v>
      </c>
      <c r="E2740">
        <v>9</v>
      </c>
      <c r="F2740" t="str">
        <f t="shared" si="42"/>
        <v>Average Per Premise1-in-2May Monthly System Peak Day30% Cycling9</v>
      </c>
      <c r="G2740">
        <v>4.4638479999999996</v>
      </c>
      <c r="H2740">
        <v>4.4638479999999996</v>
      </c>
      <c r="I2740">
        <v>63.5852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1337</v>
      </c>
      <c r="P2740" t="s">
        <v>59</v>
      </c>
      <c r="Q2740" t="s">
        <v>60</v>
      </c>
    </row>
    <row r="2741" spans="1:17" x14ac:dyDescent="0.25">
      <c r="A2741" t="s">
        <v>29</v>
      </c>
      <c r="B2741" t="s">
        <v>36</v>
      </c>
      <c r="C2741" t="s">
        <v>52</v>
      </c>
      <c r="D2741" t="s">
        <v>48</v>
      </c>
      <c r="E2741">
        <v>9</v>
      </c>
      <c r="F2741" t="str">
        <f t="shared" si="42"/>
        <v>Average Per Device1-in-2May Monthly System Peak Day30% Cycling9</v>
      </c>
      <c r="G2741">
        <v>1.634666</v>
      </c>
      <c r="H2741">
        <v>1.634666</v>
      </c>
      <c r="I2741">
        <v>63.5852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1337</v>
      </c>
      <c r="P2741" t="s">
        <v>59</v>
      </c>
      <c r="Q2741" t="s">
        <v>60</v>
      </c>
    </row>
    <row r="2742" spans="1:17" x14ac:dyDescent="0.25">
      <c r="A2742" t="s">
        <v>43</v>
      </c>
      <c r="B2742" t="s">
        <v>36</v>
      </c>
      <c r="C2742" t="s">
        <v>52</v>
      </c>
      <c r="D2742" t="s">
        <v>48</v>
      </c>
      <c r="E2742">
        <v>9</v>
      </c>
      <c r="F2742" t="str">
        <f t="shared" si="42"/>
        <v>Aggregate1-in-2May Monthly System Peak Day30% Cycling9</v>
      </c>
      <c r="G2742">
        <v>5.9681639999999998</v>
      </c>
      <c r="H2742">
        <v>5.9681639999999998</v>
      </c>
      <c r="I2742">
        <v>63.5852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1337</v>
      </c>
      <c r="P2742" t="s">
        <v>59</v>
      </c>
      <c r="Q2742" t="s">
        <v>60</v>
      </c>
    </row>
    <row r="2743" spans="1:17" x14ac:dyDescent="0.25">
      <c r="A2743" t="s">
        <v>30</v>
      </c>
      <c r="B2743" t="s">
        <v>36</v>
      </c>
      <c r="C2743" t="s">
        <v>52</v>
      </c>
      <c r="D2743" t="s">
        <v>31</v>
      </c>
      <c r="E2743">
        <v>9</v>
      </c>
      <c r="F2743" t="str">
        <f t="shared" si="42"/>
        <v>Average Per Ton1-in-2May Monthly System Peak Day50% Cycling9</v>
      </c>
      <c r="G2743">
        <v>0.563334</v>
      </c>
      <c r="H2743">
        <v>0.563334</v>
      </c>
      <c r="I2743">
        <v>63.366599999999998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3452</v>
      </c>
      <c r="P2743" t="s">
        <v>59</v>
      </c>
      <c r="Q2743" t="s">
        <v>60</v>
      </c>
    </row>
    <row r="2744" spans="1:17" x14ac:dyDescent="0.25">
      <c r="A2744" t="s">
        <v>28</v>
      </c>
      <c r="B2744" t="s">
        <v>36</v>
      </c>
      <c r="C2744" t="s">
        <v>52</v>
      </c>
      <c r="D2744" t="s">
        <v>31</v>
      </c>
      <c r="E2744">
        <v>9</v>
      </c>
      <c r="F2744" t="str">
        <f t="shared" si="42"/>
        <v>Average Per Premise1-in-2May Monthly System Peak Day50% Cycling9</v>
      </c>
      <c r="G2744">
        <v>4.8551979999999997</v>
      </c>
      <c r="H2744">
        <v>4.8551989999999998</v>
      </c>
      <c r="I2744">
        <v>63.366599999999998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3452</v>
      </c>
      <c r="P2744" t="s">
        <v>59</v>
      </c>
      <c r="Q2744" t="s">
        <v>60</v>
      </c>
    </row>
    <row r="2745" spans="1:17" x14ac:dyDescent="0.25">
      <c r="A2745" t="s">
        <v>29</v>
      </c>
      <c r="B2745" t="s">
        <v>36</v>
      </c>
      <c r="C2745" t="s">
        <v>52</v>
      </c>
      <c r="D2745" t="s">
        <v>31</v>
      </c>
      <c r="E2745">
        <v>9</v>
      </c>
      <c r="F2745" t="str">
        <f t="shared" si="42"/>
        <v>Average Per Device1-in-2May Monthly System Peak Day50% Cycling9</v>
      </c>
      <c r="G2745">
        <v>2.1848709999999998</v>
      </c>
      <c r="H2745">
        <v>2.1848709999999998</v>
      </c>
      <c r="I2745">
        <v>63.366599999999998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3452</v>
      </c>
      <c r="P2745" t="s">
        <v>59</v>
      </c>
      <c r="Q2745" t="s">
        <v>60</v>
      </c>
    </row>
    <row r="2746" spans="1:17" x14ac:dyDescent="0.25">
      <c r="A2746" t="s">
        <v>43</v>
      </c>
      <c r="B2746" t="s">
        <v>36</v>
      </c>
      <c r="C2746" t="s">
        <v>52</v>
      </c>
      <c r="D2746" t="s">
        <v>31</v>
      </c>
      <c r="E2746">
        <v>9</v>
      </c>
      <c r="F2746" t="str">
        <f t="shared" si="42"/>
        <v>Aggregate1-in-2May Monthly System Peak Day50% Cycling9</v>
      </c>
      <c r="G2746">
        <v>16.760149999999999</v>
      </c>
      <c r="H2746">
        <v>16.760149999999999</v>
      </c>
      <c r="I2746">
        <v>63.366599999999998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3452</v>
      </c>
      <c r="P2746" t="s">
        <v>59</v>
      </c>
      <c r="Q2746" t="s">
        <v>60</v>
      </c>
    </row>
    <row r="2747" spans="1:17" x14ac:dyDescent="0.25">
      <c r="A2747" t="s">
        <v>30</v>
      </c>
      <c r="B2747" t="s">
        <v>36</v>
      </c>
      <c r="C2747" t="s">
        <v>52</v>
      </c>
      <c r="D2747" t="s">
        <v>26</v>
      </c>
      <c r="E2747">
        <v>9</v>
      </c>
      <c r="F2747" t="str">
        <f t="shared" si="42"/>
        <v>Average Per Ton1-in-2May Monthly System Peak DayAll9</v>
      </c>
      <c r="G2747">
        <v>0.52352109999999996</v>
      </c>
      <c r="H2747">
        <v>0.52352109999999996</v>
      </c>
      <c r="I2747">
        <v>63.427599999999998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4789</v>
      </c>
      <c r="P2747" t="s">
        <v>59</v>
      </c>
      <c r="Q2747" t="s">
        <v>60</v>
      </c>
    </row>
    <row r="2748" spans="1:17" x14ac:dyDescent="0.25">
      <c r="A2748" t="s">
        <v>28</v>
      </c>
      <c r="B2748" t="s">
        <v>36</v>
      </c>
      <c r="C2748" t="s">
        <v>52</v>
      </c>
      <c r="D2748" t="s">
        <v>26</v>
      </c>
      <c r="E2748">
        <v>9</v>
      </c>
      <c r="F2748" t="str">
        <f t="shared" si="42"/>
        <v>Average Per Premise1-in-2May Monthly System Peak DayAll9</v>
      </c>
      <c r="G2748">
        <v>4.8030470000000003</v>
      </c>
      <c r="H2748">
        <v>4.8030470000000003</v>
      </c>
      <c r="I2748">
        <v>63.427599999999998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4789</v>
      </c>
      <c r="P2748" t="s">
        <v>59</v>
      </c>
      <c r="Q2748" t="s">
        <v>60</v>
      </c>
    </row>
    <row r="2749" spans="1:17" x14ac:dyDescent="0.25">
      <c r="A2749" t="s">
        <v>29</v>
      </c>
      <c r="B2749" t="s">
        <v>36</v>
      </c>
      <c r="C2749" t="s">
        <v>52</v>
      </c>
      <c r="D2749" t="s">
        <v>26</v>
      </c>
      <c r="E2749">
        <v>9</v>
      </c>
      <c r="F2749" t="str">
        <f t="shared" si="42"/>
        <v>Average Per Device1-in-2May Monthly System Peak DayAll9</v>
      </c>
      <c r="G2749">
        <v>2.0316010000000002</v>
      </c>
      <c r="H2749">
        <v>2.0316010000000002</v>
      </c>
      <c r="I2749">
        <v>63.427599999999998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4789</v>
      </c>
      <c r="P2749" t="s">
        <v>59</v>
      </c>
      <c r="Q2749" t="s">
        <v>60</v>
      </c>
    </row>
    <row r="2750" spans="1:17" x14ac:dyDescent="0.25">
      <c r="A2750" t="s">
        <v>43</v>
      </c>
      <c r="B2750" t="s">
        <v>36</v>
      </c>
      <c r="C2750" t="s">
        <v>52</v>
      </c>
      <c r="D2750" t="s">
        <v>26</v>
      </c>
      <c r="E2750">
        <v>9</v>
      </c>
      <c r="F2750" t="str">
        <f t="shared" si="42"/>
        <v>Aggregate1-in-2May Monthly System Peak DayAll9</v>
      </c>
      <c r="G2750">
        <v>23.00179</v>
      </c>
      <c r="H2750">
        <v>23.00179</v>
      </c>
      <c r="I2750">
        <v>63.427599999999998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4789</v>
      </c>
      <c r="P2750" t="s">
        <v>59</v>
      </c>
      <c r="Q2750" t="s">
        <v>60</v>
      </c>
    </row>
    <row r="2751" spans="1:17" x14ac:dyDescent="0.25">
      <c r="A2751" t="s">
        <v>30</v>
      </c>
      <c r="B2751" t="s">
        <v>36</v>
      </c>
      <c r="C2751" t="s">
        <v>53</v>
      </c>
      <c r="D2751" t="s">
        <v>48</v>
      </c>
      <c r="E2751">
        <v>9</v>
      </c>
      <c r="F2751" t="str">
        <f t="shared" si="42"/>
        <v>Average Per Ton1-in-2October Monthly System Peak Day30% Cycling9</v>
      </c>
      <c r="G2751">
        <v>0.49215579999999998</v>
      </c>
      <c r="H2751">
        <v>0.49215579999999998</v>
      </c>
      <c r="I2751">
        <v>63.597200000000001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1337</v>
      </c>
      <c r="P2751" t="s">
        <v>59</v>
      </c>
      <c r="Q2751" t="s">
        <v>60</v>
      </c>
    </row>
    <row r="2752" spans="1:17" x14ac:dyDescent="0.25">
      <c r="A2752" t="s">
        <v>28</v>
      </c>
      <c r="B2752" t="s">
        <v>36</v>
      </c>
      <c r="C2752" t="s">
        <v>53</v>
      </c>
      <c r="D2752" t="s">
        <v>48</v>
      </c>
      <c r="E2752">
        <v>9</v>
      </c>
      <c r="F2752" t="str">
        <f t="shared" si="42"/>
        <v>Average Per Premise1-in-2October Monthly System Peak Day30% Cycling9</v>
      </c>
      <c r="G2752">
        <v>5.2215639999999999</v>
      </c>
      <c r="H2752">
        <v>5.2215639999999999</v>
      </c>
      <c r="I2752">
        <v>63.597200000000001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1337</v>
      </c>
      <c r="P2752" t="s">
        <v>59</v>
      </c>
      <c r="Q2752" t="s">
        <v>60</v>
      </c>
    </row>
    <row r="2753" spans="1:17" x14ac:dyDescent="0.25">
      <c r="A2753" t="s">
        <v>29</v>
      </c>
      <c r="B2753" t="s">
        <v>36</v>
      </c>
      <c r="C2753" t="s">
        <v>53</v>
      </c>
      <c r="D2753" t="s">
        <v>48</v>
      </c>
      <c r="E2753">
        <v>9</v>
      </c>
      <c r="F2753" t="str">
        <f t="shared" si="42"/>
        <v>Average Per Device1-in-2October Monthly System Peak Day30% Cycling9</v>
      </c>
      <c r="G2753">
        <v>1.912142</v>
      </c>
      <c r="H2753">
        <v>1.912142</v>
      </c>
      <c r="I2753">
        <v>63.597200000000001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1337</v>
      </c>
      <c r="P2753" t="s">
        <v>59</v>
      </c>
      <c r="Q2753" t="s">
        <v>60</v>
      </c>
    </row>
    <row r="2754" spans="1:17" x14ac:dyDescent="0.25">
      <c r="A2754" t="s">
        <v>43</v>
      </c>
      <c r="B2754" t="s">
        <v>36</v>
      </c>
      <c r="C2754" t="s">
        <v>53</v>
      </c>
      <c r="D2754" t="s">
        <v>48</v>
      </c>
      <c r="E2754">
        <v>9</v>
      </c>
      <c r="F2754" t="str">
        <f t="shared" si="42"/>
        <v>Aggregate1-in-2October Monthly System Peak Day30% Cycling9</v>
      </c>
      <c r="G2754">
        <v>6.9812310000000002</v>
      </c>
      <c r="H2754">
        <v>6.9812310000000002</v>
      </c>
      <c r="I2754">
        <v>63.597200000000001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1337</v>
      </c>
      <c r="P2754" t="s">
        <v>59</v>
      </c>
      <c r="Q2754" t="s">
        <v>60</v>
      </c>
    </row>
    <row r="2755" spans="1:17" x14ac:dyDescent="0.25">
      <c r="A2755" t="s">
        <v>30</v>
      </c>
      <c r="B2755" t="s">
        <v>36</v>
      </c>
      <c r="C2755" t="s">
        <v>53</v>
      </c>
      <c r="D2755" t="s">
        <v>31</v>
      </c>
      <c r="E2755">
        <v>9</v>
      </c>
      <c r="F2755" t="str">
        <f t="shared" ref="F2755:F2818" si="43">CONCATENATE(A2755,B2755,C2755,D2755,E2755)</f>
        <v>Average Per Ton1-in-2October Monthly System Peak Day50% Cycling9</v>
      </c>
      <c r="G2755">
        <v>0.5961999</v>
      </c>
      <c r="H2755">
        <v>0.5961999</v>
      </c>
      <c r="I2755">
        <v>63.629100000000001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3452</v>
      </c>
      <c r="P2755" t="s">
        <v>59</v>
      </c>
      <c r="Q2755" t="s">
        <v>60</v>
      </c>
    </row>
    <row r="2756" spans="1:17" x14ac:dyDescent="0.25">
      <c r="A2756" t="s">
        <v>28</v>
      </c>
      <c r="B2756" t="s">
        <v>36</v>
      </c>
      <c r="C2756" t="s">
        <v>53</v>
      </c>
      <c r="D2756" t="s">
        <v>31</v>
      </c>
      <c r="E2756">
        <v>9</v>
      </c>
      <c r="F2756" t="str">
        <f t="shared" si="43"/>
        <v>Average Per Premise1-in-2October Monthly System Peak Day50% Cycling9</v>
      </c>
      <c r="G2756">
        <v>5.1384600000000002</v>
      </c>
      <c r="H2756">
        <v>5.1384590000000001</v>
      </c>
      <c r="I2756">
        <v>63.629100000000001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3452</v>
      </c>
      <c r="P2756" t="s">
        <v>59</v>
      </c>
      <c r="Q2756" t="s">
        <v>60</v>
      </c>
    </row>
    <row r="2757" spans="1:17" x14ac:dyDescent="0.25">
      <c r="A2757" t="s">
        <v>29</v>
      </c>
      <c r="B2757" t="s">
        <v>36</v>
      </c>
      <c r="C2757" t="s">
        <v>53</v>
      </c>
      <c r="D2757" t="s">
        <v>31</v>
      </c>
      <c r="E2757">
        <v>9</v>
      </c>
      <c r="F2757" t="str">
        <f t="shared" si="43"/>
        <v>Average Per Device1-in-2October Monthly System Peak Day50% Cycling9</v>
      </c>
      <c r="G2757">
        <v>2.3123399999999998</v>
      </c>
      <c r="H2757">
        <v>2.3123399999999998</v>
      </c>
      <c r="I2757">
        <v>63.629100000000001</v>
      </c>
      <c r="J2757">
        <v>0</v>
      </c>
      <c r="K2757">
        <v>0</v>
      </c>
      <c r="L2757">
        <v>0</v>
      </c>
      <c r="M2757">
        <v>0</v>
      </c>
      <c r="N2757">
        <v>0</v>
      </c>
      <c r="O2757">
        <v>3452</v>
      </c>
      <c r="P2757" t="s">
        <v>59</v>
      </c>
      <c r="Q2757" t="s">
        <v>60</v>
      </c>
    </row>
    <row r="2758" spans="1:17" x14ac:dyDescent="0.25">
      <c r="A2758" t="s">
        <v>43</v>
      </c>
      <c r="B2758" t="s">
        <v>36</v>
      </c>
      <c r="C2758" t="s">
        <v>53</v>
      </c>
      <c r="D2758" t="s">
        <v>31</v>
      </c>
      <c r="E2758">
        <v>9</v>
      </c>
      <c r="F2758" t="str">
        <f t="shared" si="43"/>
        <v>Aggregate1-in-2October Monthly System Peak Day50% Cycling9</v>
      </c>
      <c r="G2758">
        <v>17.737960000000001</v>
      </c>
      <c r="H2758">
        <v>17.737960000000001</v>
      </c>
      <c r="I2758">
        <v>63.629100000000001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3452</v>
      </c>
      <c r="P2758" t="s">
        <v>59</v>
      </c>
      <c r="Q2758" t="s">
        <v>60</v>
      </c>
    </row>
    <row r="2759" spans="1:17" x14ac:dyDescent="0.25">
      <c r="A2759" t="s">
        <v>30</v>
      </c>
      <c r="B2759" t="s">
        <v>36</v>
      </c>
      <c r="C2759" t="s">
        <v>53</v>
      </c>
      <c r="D2759" t="s">
        <v>26</v>
      </c>
      <c r="E2759">
        <v>9</v>
      </c>
      <c r="F2759" t="str">
        <f t="shared" si="43"/>
        <v>Average Per Ton1-in-2October Monthly System Peak DayAll9</v>
      </c>
      <c r="G2759">
        <v>0.56715079999999995</v>
      </c>
      <c r="H2759">
        <v>0.56715079999999995</v>
      </c>
      <c r="I2759">
        <v>63.620199999999997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4789</v>
      </c>
      <c r="P2759" t="s">
        <v>59</v>
      </c>
      <c r="Q2759" t="s">
        <v>60</v>
      </c>
    </row>
    <row r="2760" spans="1:17" x14ac:dyDescent="0.25">
      <c r="A2760" t="s">
        <v>28</v>
      </c>
      <c r="B2760" t="s">
        <v>36</v>
      </c>
      <c r="C2760" t="s">
        <v>53</v>
      </c>
      <c r="D2760" t="s">
        <v>26</v>
      </c>
      <c r="E2760">
        <v>9</v>
      </c>
      <c r="F2760" t="str">
        <f t="shared" si="43"/>
        <v>Average Per Premise1-in-2October Monthly System Peak DayAll9</v>
      </c>
      <c r="G2760">
        <v>5.203328</v>
      </c>
      <c r="H2760">
        <v>5.2033269999999998</v>
      </c>
      <c r="I2760">
        <v>63.620199999999997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4789</v>
      </c>
      <c r="P2760" t="s">
        <v>59</v>
      </c>
      <c r="Q2760" t="s">
        <v>60</v>
      </c>
    </row>
    <row r="2761" spans="1:17" x14ac:dyDescent="0.25">
      <c r="A2761" t="s">
        <v>29</v>
      </c>
      <c r="B2761" t="s">
        <v>36</v>
      </c>
      <c r="C2761" t="s">
        <v>53</v>
      </c>
      <c r="D2761" t="s">
        <v>26</v>
      </c>
      <c r="E2761">
        <v>9</v>
      </c>
      <c r="F2761" t="str">
        <f t="shared" si="43"/>
        <v>Average Per Device1-in-2October Monthly System Peak DayAll9</v>
      </c>
      <c r="G2761">
        <v>2.2009129999999999</v>
      </c>
      <c r="H2761">
        <v>2.2009129999999999</v>
      </c>
      <c r="I2761">
        <v>63.620199999999997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4789</v>
      </c>
      <c r="P2761" t="s">
        <v>59</v>
      </c>
      <c r="Q2761" t="s">
        <v>60</v>
      </c>
    </row>
    <row r="2762" spans="1:17" x14ac:dyDescent="0.25">
      <c r="A2762" t="s">
        <v>43</v>
      </c>
      <c r="B2762" t="s">
        <v>36</v>
      </c>
      <c r="C2762" t="s">
        <v>53</v>
      </c>
      <c r="D2762" t="s">
        <v>26</v>
      </c>
      <c r="E2762">
        <v>9</v>
      </c>
      <c r="F2762" t="str">
        <f t="shared" si="43"/>
        <v>Aggregate1-in-2October Monthly System Peak DayAll9</v>
      </c>
      <c r="G2762">
        <v>24.91874</v>
      </c>
      <c r="H2762">
        <v>24.91874</v>
      </c>
      <c r="I2762">
        <v>63.620199999999997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4789</v>
      </c>
      <c r="P2762" t="s">
        <v>59</v>
      </c>
      <c r="Q2762" t="s">
        <v>60</v>
      </c>
    </row>
    <row r="2763" spans="1:17" x14ac:dyDescent="0.25">
      <c r="A2763" t="s">
        <v>30</v>
      </c>
      <c r="B2763" t="s">
        <v>36</v>
      </c>
      <c r="C2763" t="s">
        <v>54</v>
      </c>
      <c r="D2763" t="s">
        <v>48</v>
      </c>
      <c r="E2763">
        <v>9</v>
      </c>
      <c r="F2763" t="str">
        <f t="shared" si="43"/>
        <v>Average Per Ton1-in-2September Monthly System Peak Day30% Cycling9</v>
      </c>
      <c r="G2763">
        <v>0.67843690000000001</v>
      </c>
      <c r="H2763">
        <v>0.67843690000000001</v>
      </c>
      <c r="I2763">
        <v>73.1785</v>
      </c>
      <c r="J2763">
        <v>0</v>
      </c>
      <c r="K2763">
        <v>0</v>
      </c>
      <c r="L2763">
        <v>0</v>
      </c>
      <c r="M2763">
        <v>0</v>
      </c>
      <c r="N2763">
        <v>0</v>
      </c>
      <c r="O2763">
        <v>1337</v>
      </c>
      <c r="P2763" t="s">
        <v>59</v>
      </c>
      <c r="Q2763" t="s">
        <v>60</v>
      </c>
    </row>
    <row r="2764" spans="1:17" x14ac:dyDescent="0.25">
      <c r="A2764" t="s">
        <v>28</v>
      </c>
      <c r="B2764" t="s">
        <v>36</v>
      </c>
      <c r="C2764" t="s">
        <v>54</v>
      </c>
      <c r="D2764" t="s">
        <v>48</v>
      </c>
      <c r="E2764">
        <v>9</v>
      </c>
      <c r="F2764" t="str">
        <f t="shared" si="43"/>
        <v>Average Per Premise1-in-2September Monthly System Peak Day30% Cycling9</v>
      </c>
      <c r="G2764">
        <v>7.197927</v>
      </c>
      <c r="H2764">
        <v>7.197927</v>
      </c>
      <c r="I2764">
        <v>73.1785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1337</v>
      </c>
      <c r="P2764" t="s">
        <v>59</v>
      </c>
      <c r="Q2764" t="s">
        <v>60</v>
      </c>
    </row>
    <row r="2765" spans="1:17" x14ac:dyDescent="0.25">
      <c r="A2765" t="s">
        <v>29</v>
      </c>
      <c r="B2765" t="s">
        <v>36</v>
      </c>
      <c r="C2765" t="s">
        <v>54</v>
      </c>
      <c r="D2765" t="s">
        <v>48</v>
      </c>
      <c r="E2765">
        <v>9</v>
      </c>
      <c r="F2765" t="str">
        <f t="shared" si="43"/>
        <v>Average Per Device1-in-2September Monthly System Peak Day30% Cycling9</v>
      </c>
      <c r="G2765">
        <v>2.635888</v>
      </c>
      <c r="H2765">
        <v>2.635888</v>
      </c>
      <c r="I2765">
        <v>73.1785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1337</v>
      </c>
      <c r="P2765" t="s">
        <v>59</v>
      </c>
      <c r="Q2765" t="s">
        <v>60</v>
      </c>
    </row>
    <row r="2766" spans="1:17" x14ac:dyDescent="0.25">
      <c r="A2766" t="s">
        <v>43</v>
      </c>
      <c r="B2766" t="s">
        <v>36</v>
      </c>
      <c r="C2766" t="s">
        <v>54</v>
      </c>
      <c r="D2766" t="s">
        <v>48</v>
      </c>
      <c r="E2766">
        <v>9</v>
      </c>
      <c r="F2766" t="str">
        <f t="shared" si="43"/>
        <v>Aggregate1-in-2September Monthly System Peak Day30% Cycling9</v>
      </c>
      <c r="G2766">
        <v>9.6236280000000001</v>
      </c>
      <c r="H2766">
        <v>9.6236280000000001</v>
      </c>
      <c r="I2766">
        <v>73.1785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1337</v>
      </c>
      <c r="P2766" t="s">
        <v>59</v>
      </c>
      <c r="Q2766" t="s">
        <v>60</v>
      </c>
    </row>
    <row r="2767" spans="1:17" x14ac:dyDescent="0.25">
      <c r="A2767" t="s">
        <v>30</v>
      </c>
      <c r="B2767" t="s">
        <v>36</v>
      </c>
      <c r="C2767" t="s">
        <v>54</v>
      </c>
      <c r="D2767" t="s">
        <v>31</v>
      </c>
      <c r="E2767">
        <v>9</v>
      </c>
      <c r="F2767" t="str">
        <f t="shared" si="43"/>
        <v>Average Per Ton1-in-2September Monthly System Peak Day50% Cycling9</v>
      </c>
      <c r="G2767">
        <v>0.67191909999999999</v>
      </c>
      <c r="H2767">
        <v>0.67191909999999999</v>
      </c>
      <c r="I2767">
        <v>72.990700000000004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3452</v>
      </c>
      <c r="P2767" t="s">
        <v>59</v>
      </c>
      <c r="Q2767" t="s">
        <v>60</v>
      </c>
    </row>
    <row r="2768" spans="1:17" x14ac:dyDescent="0.25">
      <c r="A2768" t="s">
        <v>28</v>
      </c>
      <c r="B2768" t="s">
        <v>36</v>
      </c>
      <c r="C2768" t="s">
        <v>54</v>
      </c>
      <c r="D2768" t="s">
        <v>31</v>
      </c>
      <c r="E2768">
        <v>9</v>
      </c>
      <c r="F2768" t="str">
        <f t="shared" si="43"/>
        <v>Average Per Premise1-in-2September Monthly System Peak Day50% Cycling9</v>
      </c>
      <c r="G2768">
        <v>5.7910589999999997</v>
      </c>
      <c r="H2768">
        <v>5.7910599999999999</v>
      </c>
      <c r="I2768">
        <v>72.990700000000004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3452</v>
      </c>
      <c r="P2768" t="s">
        <v>59</v>
      </c>
      <c r="Q2768" t="s">
        <v>60</v>
      </c>
    </row>
    <row r="2769" spans="1:17" x14ac:dyDescent="0.25">
      <c r="A2769" t="s">
        <v>29</v>
      </c>
      <c r="B2769" t="s">
        <v>36</v>
      </c>
      <c r="C2769" t="s">
        <v>54</v>
      </c>
      <c r="D2769" t="s">
        <v>31</v>
      </c>
      <c r="E2769">
        <v>9</v>
      </c>
      <c r="F2769" t="str">
        <f t="shared" si="43"/>
        <v>Average Per Device1-in-2September Monthly System Peak Day50% Cycling9</v>
      </c>
      <c r="G2769">
        <v>2.6060140000000001</v>
      </c>
      <c r="H2769">
        <v>2.6060140000000001</v>
      </c>
      <c r="I2769">
        <v>72.990700000000004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3452</v>
      </c>
      <c r="P2769" t="s">
        <v>59</v>
      </c>
      <c r="Q2769" t="s">
        <v>60</v>
      </c>
    </row>
    <row r="2770" spans="1:17" x14ac:dyDescent="0.25">
      <c r="A2770" t="s">
        <v>43</v>
      </c>
      <c r="B2770" t="s">
        <v>36</v>
      </c>
      <c r="C2770" t="s">
        <v>54</v>
      </c>
      <c r="D2770" t="s">
        <v>31</v>
      </c>
      <c r="E2770">
        <v>9</v>
      </c>
      <c r="F2770" t="str">
        <f t="shared" si="43"/>
        <v>Aggregate1-in-2September Monthly System Peak Day50% Cycling9</v>
      </c>
      <c r="G2770">
        <v>19.990739999999999</v>
      </c>
      <c r="H2770">
        <v>19.990739999999999</v>
      </c>
      <c r="I2770">
        <v>72.990700000000004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3452</v>
      </c>
      <c r="P2770" t="s">
        <v>59</v>
      </c>
      <c r="Q2770" t="s">
        <v>60</v>
      </c>
    </row>
    <row r="2771" spans="1:17" x14ac:dyDescent="0.25">
      <c r="A2771" t="s">
        <v>30</v>
      </c>
      <c r="B2771" t="s">
        <v>36</v>
      </c>
      <c r="C2771" t="s">
        <v>54</v>
      </c>
      <c r="D2771" t="s">
        <v>26</v>
      </c>
      <c r="E2771">
        <v>9</v>
      </c>
      <c r="F2771" t="str">
        <f t="shared" si="43"/>
        <v>Average Per Ton1-in-2September Monthly System Peak DayAll9</v>
      </c>
      <c r="G2771">
        <v>0.67373890000000003</v>
      </c>
      <c r="H2771">
        <v>0.67373890000000003</v>
      </c>
      <c r="I2771">
        <v>73.043099999999995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4789</v>
      </c>
      <c r="P2771" t="s">
        <v>59</v>
      </c>
      <c r="Q2771" t="s">
        <v>60</v>
      </c>
    </row>
    <row r="2772" spans="1:17" x14ac:dyDescent="0.25">
      <c r="A2772" t="s">
        <v>28</v>
      </c>
      <c r="B2772" t="s">
        <v>36</v>
      </c>
      <c r="C2772" t="s">
        <v>54</v>
      </c>
      <c r="D2772" t="s">
        <v>26</v>
      </c>
      <c r="E2772">
        <v>9</v>
      </c>
      <c r="F2772" t="str">
        <f t="shared" si="43"/>
        <v>Average Per Premise1-in-2September Monthly System Peak DayAll9</v>
      </c>
      <c r="G2772">
        <v>6.1812199999999997</v>
      </c>
      <c r="H2772">
        <v>6.1812199999999997</v>
      </c>
      <c r="I2772">
        <v>73.043099999999995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4789</v>
      </c>
      <c r="P2772" t="s">
        <v>59</v>
      </c>
      <c r="Q2772" t="s">
        <v>60</v>
      </c>
    </row>
    <row r="2773" spans="1:17" x14ac:dyDescent="0.25">
      <c r="A2773" t="s">
        <v>29</v>
      </c>
      <c r="B2773" t="s">
        <v>36</v>
      </c>
      <c r="C2773" t="s">
        <v>54</v>
      </c>
      <c r="D2773" t="s">
        <v>26</v>
      </c>
      <c r="E2773">
        <v>9</v>
      </c>
      <c r="F2773" t="str">
        <f t="shared" si="43"/>
        <v>Average Per Device1-in-2September Monthly System Peak DayAll9</v>
      </c>
      <c r="G2773">
        <v>2.614544</v>
      </c>
      <c r="H2773">
        <v>2.614544</v>
      </c>
      <c r="I2773">
        <v>73.043099999999995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4789</v>
      </c>
      <c r="P2773" t="s">
        <v>59</v>
      </c>
      <c r="Q2773" t="s">
        <v>60</v>
      </c>
    </row>
    <row r="2774" spans="1:17" x14ac:dyDescent="0.25">
      <c r="A2774" t="s">
        <v>43</v>
      </c>
      <c r="B2774" t="s">
        <v>36</v>
      </c>
      <c r="C2774" t="s">
        <v>54</v>
      </c>
      <c r="D2774" t="s">
        <v>26</v>
      </c>
      <c r="E2774">
        <v>9</v>
      </c>
      <c r="F2774" t="str">
        <f t="shared" si="43"/>
        <v>Aggregate1-in-2September Monthly System Peak DayAll9</v>
      </c>
      <c r="G2774">
        <v>29.601859999999999</v>
      </c>
      <c r="H2774">
        <v>29.601859999999999</v>
      </c>
      <c r="I2774">
        <v>73.043099999999995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4789</v>
      </c>
      <c r="P2774" t="s">
        <v>59</v>
      </c>
      <c r="Q2774" t="s">
        <v>60</v>
      </c>
    </row>
    <row r="2775" spans="1:17" x14ac:dyDescent="0.25">
      <c r="A2775" t="s">
        <v>30</v>
      </c>
      <c r="B2775" t="s">
        <v>36</v>
      </c>
      <c r="C2775" t="s">
        <v>49</v>
      </c>
      <c r="D2775" t="s">
        <v>48</v>
      </c>
      <c r="E2775">
        <v>10</v>
      </c>
      <c r="F2775" t="str">
        <f t="shared" si="43"/>
        <v>Average Per Ton1-in-2August Monthly System Peak Day30% Cycling10</v>
      </c>
      <c r="G2775">
        <v>0.82873540000000001</v>
      </c>
      <c r="H2775">
        <v>0.82873529999999995</v>
      </c>
      <c r="I2775">
        <v>79.462199999999996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1337</v>
      </c>
      <c r="P2775" t="s">
        <v>59</v>
      </c>
      <c r="Q2775" t="s">
        <v>60</v>
      </c>
    </row>
    <row r="2776" spans="1:17" x14ac:dyDescent="0.25">
      <c r="A2776" t="s">
        <v>28</v>
      </c>
      <c r="B2776" t="s">
        <v>36</v>
      </c>
      <c r="C2776" t="s">
        <v>49</v>
      </c>
      <c r="D2776" t="s">
        <v>48</v>
      </c>
      <c r="E2776">
        <v>10</v>
      </c>
      <c r="F2776" t="str">
        <f t="shared" si="43"/>
        <v>Average Per Premise1-in-2August Monthly System Peak Day30% Cycling10</v>
      </c>
      <c r="G2776">
        <v>8.792529</v>
      </c>
      <c r="H2776">
        <v>8.792529</v>
      </c>
      <c r="I2776">
        <v>79.462199999999996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1337</v>
      </c>
      <c r="P2776" t="s">
        <v>59</v>
      </c>
      <c r="Q2776" t="s">
        <v>60</v>
      </c>
    </row>
    <row r="2777" spans="1:17" x14ac:dyDescent="0.25">
      <c r="A2777" t="s">
        <v>29</v>
      </c>
      <c r="B2777" t="s">
        <v>36</v>
      </c>
      <c r="C2777" t="s">
        <v>49</v>
      </c>
      <c r="D2777" t="s">
        <v>48</v>
      </c>
      <c r="E2777">
        <v>10</v>
      </c>
      <c r="F2777" t="str">
        <f t="shared" si="43"/>
        <v>Average Per Device1-in-2August Monthly System Peak Day30% Cycling10</v>
      </c>
      <c r="G2777">
        <v>3.2198329999999999</v>
      </c>
      <c r="H2777">
        <v>3.2198329999999999</v>
      </c>
      <c r="I2777">
        <v>79.462199999999996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1337</v>
      </c>
      <c r="P2777" t="s">
        <v>59</v>
      </c>
      <c r="Q2777" t="s">
        <v>60</v>
      </c>
    </row>
    <row r="2778" spans="1:17" x14ac:dyDescent="0.25">
      <c r="A2778" t="s">
        <v>43</v>
      </c>
      <c r="B2778" t="s">
        <v>36</v>
      </c>
      <c r="C2778" t="s">
        <v>49</v>
      </c>
      <c r="D2778" t="s">
        <v>48</v>
      </c>
      <c r="E2778">
        <v>10</v>
      </c>
      <c r="F2778" t="str">
        <f t="shared" si="43"/>
        <v>Aggregate1-in-2August Monthly System Peak Day30% Cycling10</v>
      </c>
      <c r="G2778">
        <v>11.755610000000001</v>
      </c>
      <c r="H2778">
        <v>11.755610000000001</v>
      </c>
      <c r="I2778">
        <v>79.462199999999996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1337</v>
      </c>
      <c r="P2778" t="s">
        <v>59</v>
      </c>
      <c r="Q2778" t="s">
        <v>60</v>
      </c>
    </row>
    <row r="2779" spans="1:17" x14ac:dyDescent="0.25">
      <c r="A2779" t="s">
        <v>30</v>
      </c>
      <c r="B2779" t="s">
        <v>36</v>
      </c>
      <c r="C2779" t="s">
        <v>49</v>
      </c>
      <c r="D2779" t="s">
        <v>31</v>
      </c>
      <c r="E2779">
        <v>10</v>
      </c>
      <c r="F2779" t="str">
        <f t="shared" si="43"/>
        <v>Average Per Ton1-in-2August Monthly System Peak Day50% Cycling10</v>
      </c>
      <c r="G2779">
        <v>0.81694389999999995</v>
      </c>
      <c r="H2779">
        <v>0.81694389999999995</v>
      </c>
      <c r="I2779">
        <v>78.710099999999997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3452</v>
      </c>
      <c r="P2779" t="s">
        <v>59</v>
      </c>
      <c r="Q2779" t="s">
        <v>60</v>
      </c>
    </row>
    <row r="2780" spans="1:17" x14ac:dyDescent="0.25">
      <c r="A2780" t="s">
        <v>28</v>
      </c>
      <c r="B2780" t="s">
        <v>36</v>
      </c>
      <c r="C2780" t="s">
        <v>49</v>
      </c>
      <c r="D2780" t="s">
        <v>31</v>
      </c>
      <c r="E2780">
        <v>10</v>
      </c>
      <c r="F2780" t="str">
        <f t="shared" si="43"/>
        <v>Average Per Premise1-in-2August Monthly System Peak Day50% Cycling10</v>
      </c>
      <c r="G2780">
        <v>7.0409819999999996</v>
      </c>
      <c r="H2780">
        <v>7.0409819999999996</v>
      </c>
      <c r="I2780">
        <v>78.710099999999997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3452</v>
      </c>
      <c r="P2780" t="s">
        <v>59</v>
      </c>
      <c r="Q2780" t="s">
        <v>60</v>
      </c>
    </row>
    <row r="2781" spans="1:17" x14ac:dyDescent="0.25">
      <c r="A2781" t="s">
        <v>29</v>
      </c>
      <c r="B2781" t="s">
        <v>36</v>
      </c>
      <c r="C2781" t="s">
        <v>49</v>
      </c>
      <c r="D2781" t="s">
        <v>31</v>
      </c>
      <c r="E2781">
        <v>10</v>
      </c>
      <c r="F2781" t="str">
        <f t="shared" si="43"/>
        <v>Average Per Device1-in-2August Monthly System Peak Day50% Cycling10</v>
      </c>
      <c r="G2781">
        <v>3.168488</v>
      </c>
      <c r="H2781">
        <v>3.168488</v>
      </c>
      <c r="I2781">
        <v>78.710099999999997</v>
      </c>
      <c r="J2781">
        <v>0</v>
      </c>
      <c r="K2781">
        <v>0</v>
      </c>
      <c r="L2781">
        <v>0</v>
      </c>
      <c r="M2781">
        <v>0</v>
      </c>
      <c r="N2781">
        <v>0</v>
      </c>
      <c r="O2781">
        <v>3452</v>
      </c>
      <c r="P2781" t="s">
        <v>59</v>
      </c>
      <c r="Q2781" t="s">
        <v>60</v>
      </c>
    </row>
    <row r="2782" spans="1:17" x14ac:dyDescent="0.25">
      <c r="A2782" t="s">
        <v>43</v>
      </c>
      <c r="B2782" t="s">
        <v>36</v>
      </c>
      <c r="C2782" t="s">
        <v>49</v>
      </c>
      <c r="D2782" t="s">
        <v>31</v>
      </c>
      <c r="E2782">
        <v>10</v>
      </c>
      <c r="F2782" t="str">
        <f t="shared" si="43"/>
        <v>Aggregate1-in-2August Monthly System Peak Day50% Cycling10</v>
      </c>
      <c r="G2782">
        <v>24.30547</v>
      </c>
      <c r="H2782">
        <v>24.30547</v>
      </c>
      <c r="I2782">
        <v>78.710099999999997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3452</v>
      </c>
      <c r="P2782" t="s">
        <v>59</v>
      </c>
      <c r="Q2782" t="s">
        <v>60</v>
      </c>
    </row>
    <row r="2783" spans="1:17" x14ac:dyDescent="0.25">
      <c r="A2783" t="s">
        <v>30</v>
      </c>
      <c r="B2783" t="s">
        <v>36</v>
      </c>
      <c r="C2783" t="s">
        <v>49</v>
      </c>
      <c r="D2783" t="s">
        <v>26</v>
      </c>
      <c r="E2783">
        <v>10</v>
      </c>
      <c r="F2783" t="str">
        <f t="shared" si="43"/>
        <v>Average Per Ton1-in-2August Monthly System Peak DayAll10</v>
      </c>
      <c r="G2783">
        <v>0.82023610000000002</v>
      </c>
      <c r="H2783">
        <v>0.82023599999999997</v>
      </c>
      <c r="I2783">
        <v>78.920100000000005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4789</v>
      </c>
      <c r="P2783" t="s">
        <v>59</v>
      </c>
      <c r="Q2783" t="s">
        <v>60</v>
      </c>
    </row>
    <row r="2784" spans="1:17" x14ac:dyDescent="0.25">
      <c r="A2784" t="s">
        <v>28</v>
      </c>
      <c r="B2784" t="s">
        <v>36</v>
      </c>
      <c r="C2784" t="s">
        <v>49</v>
      </c>
      <c r="D2784" t="s">
        <v>26</v>
      </c>
      <c r="E2784">
        <v>10</v>
      </c>
      <c r="F2784" t="str">
        <f t="shared" si="43"/>
        <v>Average Per Premise1-in-2August Monthly System Peak DayAll10</v>
      </c>
      <c r="G2784">
        <v>7.5252600000000003</v>
      </c>
      <c r="H2784">
        <v>7.5252590000000001</v>
      </c>
      <c r="I2784">
        <v>78.920100000000005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4789</v>
      </c>
      <c r="P2784" t="s">
        <v>59</v>
      </c>
      <c r="Q2784" t="s">
        <v>60</v>
      </c>
    </row>
    <row r="2785" spans="1:17" x14ac:dyDescent="0.25">
      <c r="A2785" t="s">
        <v>29</v>
      </c>
      <c r="B2785" t="s">
        <v>36</v>
      </c>
      <c r="C2785" t="s">
        <v>49</v>
      </c>
      <c r="D2785" t="s">
        <v>26</v>
      </c>
      <c r="E2785">
        <v>10</v>
      </c>
      <c r="F2785" t="str">
        <f t="shared" si="43"/>
        <v>Average Per Device1-in-2August Monthly System Peak DayAll10</v>
      </c>
      <c r="G2785">
        <v>3.1830479999999999</v>
      </c>
      <c r="H2785">
        <v>3.1830479999999999</v>
      </c>
      <c r="I2785">
        <v>78.920100000000005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4789</v>
      </c>
      <c r="P2785" t="s">
        <v>59</v>
      </c>
      <c r="Q2785" t="s">
        <v>60</v>
      </c>
    </row>
    <row r="2786" spans="1:17" x14ac:dyDescent="0.25">
      <c r="A2786" t="s">
        <v>43</v>
      </c>
      <c r="B2786" t="s">
        <v>36</v>
      </c>
      <c r="C2786" t="s">
        <v>49</v>
      </c>
      <c r="D2786" t="s">
        <v>26</v>
      </c>
      <c r="E2786">
        <v>10</v>
      </c>
      <c r="F2786" t="str">
        <f t="shared" si="43"/>
        <v>Aggregate1-in-2August Monthly System Peak DayAll10</v>
      </c>
      <c r="G2786">
        <v>36.038469999999997</v>
      </c>
      <c r="H2786">
        <v>36.038469999999997</v>
      </c>
      <c r="I2786">
        <v>78.920100000000005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4789</v>
      </c>
      <c r="P2786" t="s">
        <v>59</v>
      </c>
      <c r="Q2786" t="s">
        <v>60</v>
      </c>
    </row>
    <row r="2787" spans="1:17" x14ac:dyDescent="0.25">
      <c r="A2787" t="s">
        <v>30</v>
      </c>
      <c r="B2787" t="s">
        <v>36</v>
      </c>
      <c r="C2787" t="s">
        <v>37</v>
      </c>
      <c r="D2787" t="s">
        <v>48</v>
      </c>
      <c r="E2787">
        <v>10</v>
      </c>
      <c r="F2787" t="str">
        <f t="shared" si="43"/>
        <v>Average Per Ton1-in-2August Typical Event Day30% Cycling10</v>
      </c>
      <c r="G2787">
        <v>0.75199150000000003</v>
      </c>
      <c r="H2787">
        <v>0.75199139999999998</v>
      </c>
      <c r="I2787">
        <v>75.285600000000002</v>
      </c>
      <c r="J2787">
        <v>0</v>
      </c>
      <c r="K2787">
        <v>0</v>
      </c>
      <c r="L2787">
        <v>0</v>
      </c>
      <c r="M2787">
        <v>0</v>
      </c>
      <c r="N2787">
        <v>0</v>
      </c>
      <c r="O2787">
        <v>1337</v>
      </c>
      <c r="P2787" t="s">
        <v>59</v>
      </c>
      <c r="Q2787" t="s">
        <v>60</v>
      </c>
    </row>
    <row r="2788" spans="1:17" x14ac:dyDescent="0.25">
      <c r="A2788" t="s">
        <v>28</v>
      </c>
      <c r="B2788" t="s">
        <v>36</v>
      </c>
      <c r="C2788" t="s">
        <v>37</v>
      </c>
      <c r="D2788" t="s">
        <v>48</v>
      </c>
      <c r="E2788">
        <v>10</v>
      </c>
      <c r="F2788" t="str">
        <f t="shared" si="43"/>
        <v>Average Per Premise1-in-2August Typical Event Day30% Cycling10</v>
      </c>
      <c r="G2788">
        <v>7.9783090000000003</v>
      </c>
      <c r="H2788">
        <v>7.9783090000000003</v>
      </c>
      <c r="I2788">
        <v>75.285600000000002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1337</v>
      </c>
      <c r="P2788" t="s">
        <v>59</v>
      </c>
      <c r="Q2788" t="s">
        <v>60</v>
      </c>
    </row>
    <row r="2789" spans="1:17" x14ac:dyDescent="0.25">
      <c r="A2789" t="s">
        <v>29</v>
      </c>
      <c r="B2789" t="s">
        <v>36</v>
      </c>
      <c r="C2789" t="s">
        <v>37</v>
      </c>
      <c r="D2789" t="s">
        <v>48</v>
      </c>
      <c r="E2789">
        <v>10</v>
      </c>
      <c r="F2789" t="str">
        <f t="shared" si="43"/>
        <v>Average Per Device1-in-2August Typical Event Day30% Cycling10</v>
      </c>
      <c r="G2789">
        <v>2.921665</v>
      </c>
      <c r="H2789">
        <v>2.921665</v>
      </c>
      <c r="I2789">
        <v>75.285600000000002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1337</v>
      </c>
      <c r="P2789" t="s">
        <v>59</v>
      </c>
      <c r="Q2789" t="s">
        <v>60</v>
      </c>
    </row>
    <row r="2790" spans="1:17" x14ac:dyDescent="0.25">
      <c r="A2790" t="s">
        <v>43</v>
      </c>
      <c r="B2790" t="s">
        <v>36</v>
      </c>
      <c r="C2790" t="s">
        <v>37</v>
      </c>
      <c r="D2790" t="s">
        <v>48</v>
      </c>
      <c r="E2790">
        <v>10</v>
      </c>
      <c r="F2790" t="str">
        <f t="shared" si="43"/>
        <v>Aggregate1-in-2August Typical Event Day30% Cycling10</v>
      </c>
      <c r="G2790">
        <v>10.667</v>
      </c>
      <c r="H2790">
        <v>10.667</v>
      </c>
      <c r="I2790">
        <v>75.285600000000002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1337</v>
      </c>
      <c r="P2790" t="s">
        <v>59</v>
      </c>
      <c r="Q2790" t="s">
        <v>60</v>
      </c>
    </row>
    <row r="2791" spans="1:17" x14ac:dyDescent="0.25">
      <c r="A2791" t="s">
        <v>30</v>
      </c>
      <c r="B2791" t="s">
        <v>36</v>
      </c>
      <c r="C2791" t="s">
        <v>37</v>
      </c>
      <c r="D2791" t="s">
        <v>31</v>
      </c>
      <c r="E2791">
        <v>10</v>
      </c>
      <c r="F2791" t="str">
        <f t="shared" si="43"/>
        <v>Average Per Ton1-in-2August Typical Event Day50% Cycling10</v>
      </c>
      <c r="G2791">
        <v>0.78524899999999997</v>
      </c>
      <c r="H2791">
        <v>0.78524899999999997</v>
      </c>
      <c r="I2791">
        <v>74.721999999999994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3452</v>
      </c>
      <c r="P2791" t="s">
        <v>59</v>
      </c>
      <c r="Q2791" t="s">
        <v>60</v>
      </c>
    </row>
    <row r="2792" spans="1:17" x14ac:dyDescent="0.25">
      <c r="A2792" t="s">
        <v>28</v>
      </c>
      <c r="B2792" t="s">
        <v>36</v>
      </c>
      <c r="C2792" t="s">
        <v>37</v>
      </c>
      <c r="D2792" t="s">
        <v>31</v>
      </c>
      <c r="E2792">
        <v>10</v>
      </c>
      <c r="F2792" t="str">
        <f t="shared" si="43"/>
        <v>Average Per Premise1-in-2August Typical Event Day50% Cycling10</v>
      </c>
      <c r="G2792">
        <v>6.7678140000000004</v>
      </c>
      <c r="H2792">
        <v>6.7678140000000004</v>
      </c>
      <c r="I2792">
        <v>74.721999999999994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3452</v>
      </c>
      <c r="P2792" t="s">
        <v>59</v>
      </c>
      <c r="Q2792" t="s">
        <v>60</v>
      </c>
    </row>
    <row r="2793" spans="1:17" x14ac:dyDescent="0.25">
      <c r="A2793" t="s">
        <v>29</v>
      </c>
      <c r="B2793" t="s">
        <v>36</v>
      </c>
      <c r="C2793" t="s">
        <v>37</v>
      </c>
      <c r="D2793" t="s">
        <v>31</v>
      </c>
      <c r="E2793">
        <v>10</v>
      </c>
      <c r="F2793" t="str">
        <f t="shared" si="43"/>
        <v>Average Per Device1-in-2August Typical Event Day50% Cycling10</v>
      </c>
      <c r="G2793">
        <v>3.04556</v>
      </c>
      <c r="H2793">
        <v>3.04556</v>
      </c>
      <c r="I2793">
        <v>74.721999999999994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3452</v>
      </c>
      <c r="P2793" t="s">
        <v>59</v>
      </c>
      <c r="Q2793" t="s">
        <v>60</v>
      </c>
    </row>
    <row r="2794" spans="1:17" x14ac:dyDescent="0.25">
      <c r="A2794" t="s">
        <v>43</v>
      </c>
      <c r="B2794" t="s">
        <v>36</v>
      </c>
      <c r="C2794" t="s">
        <v>37</v>
      </c>
      <c r="D2794" t="s">
        <v>31</v>
      </c>
      <c r="E2794">
        <v>10</v>
      </c>
      <c r="F2794" t="str">
        <f t="shared" si="43"/>
        <v>Aggregate1-in-2August Typical Event Day50% Cycling10</v>
      </c>
      <c r="G2794">
        <v>23.362490000000001</v>
      </c>
      <c r="H2794">
        <v>23.362500000000001</v>
      </c>
      <c r="I2794">
        <v>74.721999999999994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3452</v>
      </c>
      <c r="P2794" t="s">
        <v>59</v>
      </c>
      <c r="Q2794" t="s">
        <v>60</v>
      </c>
    </row>
    <row r="2795" spans="1:17" x14ac:dyDescent="0.25">
      <c r="A2795" t="s">
        <v>30</v>
      </c>
      <c r="B2795" t="s">
        <v>36</v>
      </c>
      <c r="C2795" t="s">
        <v>37</v>
      </c>
      <c r="D2795" t="s">
        <v>26</v>
      </c>
      <c r="E2795">
        <v>10</v>
      </c>
      <c r="F2795" t="str">
        <f t="shared" si="43"/>
        <v>Average Per Ton1-in-2August Typical Event DayAll10</v>
      </c>
      <c r="G2795">
        <v>0.77596350000000003</v>
      </c>
      <c r="H2795">
        <v>0.77596350000000003</v>
      </c>
      <c r="I2795">
        <v>74.879300000000001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4789</v>
      </c>
      <c r="P2795" t="s">
        <v>59</v>
      </c>
      <c r="Q2795" t="s">
        <v>60</v>
      </c>
    </row>
    <row r="2796" spans="1:17" x14ac:dyDescent="0.25">
      <c r="A2796" t="s">
        <v>28</v>
      </c>
      <c r="B2796" t="s">
        <v>36</v>
      </c>
      <c r="C2796" t="s">
        <v>37</v>
      </c>
      <c r="D2796" t="s">
        <v>26</v>
      </c>
      <c r="E2796">
        <v>10</v>
      </c>
      <c r="F2796" t="str">
        <f t="shared" si="43"/>
        <v>Average Per Premise1-in-2August Typical Event DayAll10</v>
      </c>
      <c r="G2796">
        <v>7.1190810000000004</v>
      </c>
      <c r="H2796">
        <v>7.1190810000000004</v>
      </c>
      <c r="I2796">
        <v>74.879300000000001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4789</v>
      </c>
      <c r="P2796" t="s">
        <v>59</v>
      </c>
      <c r="Q2796" t="s">
        <v>60</v>
      </c>
    </row>
    <row r="2797" spans="1:17" x14ac:dyDescent="0.25">
      <c r="A2797" t="s">
        <v>29</v>
      </c>
      <c r="B2797" t="s">
        <v>36</v>
      </c>
      <c r="C2797" t="s">
        <v>37</v>
      </c>
      <c r="D2797" t="s">
        <v>26</v>
      </c>
      <c r="E2797">
        <v>10</v>
      </c>
      <c r="F2797" t="str">
        <f t="shared" si="43"/>
        <v>Average Per Device1-in-2August Typical Event DayAll10</v>
      </c>
      <c r="G2797">
        <v>3.0112420000000002</v>
      </c>
      <c r="H2797">
        <v>3.0112420000000002</v>
      </c>
      <c r="I2797">
        <v>74.879300000000001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4789</v>
      </c>
      <c r="P2797" t="s">
        <v>59</v>
      </c>
      <c r="Q2797" t="s">
        <v>60</v>
      </c>
    </row>
    <row r="2798" spans="1:17" x14ac:dyDescent="0.25">
      <c r="A2798" t="s">
        <v>43</v>
      </c>
      <c r="B2798" t="s">
        <v>36</v>
      </c>
      <c r="C2798" t="s">
        <v>37</v>
      </c>
      <c r="D2798" t="s">
        <v>26</v>
      </c>
      <c r="E2798">
        <v>10</v>
      </c>
      <c r="F2798" t="str">
        <f t="shared" si="43"/>
        <v>Aggregate1-in-2August Typical Event DayAll10</v>
      </c>
      <c r="G2798">
        <v>34.09328</v>
      </c>
      <c r="H2798">
        <v>34.09328</v>
      </c>
      <c r="I2798">
        <v>74.879300000000001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4789</v>
      </c>
      <c r="P2798" t="s">
        <v>59</v>
      </c>
      <c r="Q2798" t="s">
        <v>60</v>
      </c>
    </row>
    <row r="2799" spans="1:17" x14ac:dyDescent="0.25">
      <c r="A2799" t="s">
        <v>30</v>
      </c>
      <c r="B2799" t="s">
        <v>36</v>
      </c>
      <c r="C2799" t="s">
        <v>50</v>
      </c>
      <c r="D2799" t="s">
        <v>48</v>
      </c>
      <c r="E2799">
        <v>10</v>
      </c>
      <c r="F2799" t="str">
        <f t="shared" si="43"/>
        <v>Average Per Ton1-in-2July Monthly System Peak Day30% Cycling10</v>
      </c>
      <c r="G2799">
        <v>0.70458270000000001</v>
      </c>
      <c r="H2799">
        <v>0.70458270000000001</v>
      </c>
      <c r="I2799">
        <v>71.950400000000002</v>
      </c>
      <c r="J2799">
        <v>0</v>
      </c>
      <c r="K2799">
        <v>0</v>
      </c>
      <c r="L2799">
        <v>0</v>
      </c>
      <c r="M2799">
        <v>0</v>
      </c>
      <c r="N2799">
        <v>0</v>
      </c>
      <c r="O2799">
        <v>1337</v>
      </c>
      <c r="P2799" t="s">
        <v>59</v>
      </c>
      <c r="Q2799" t="s">
        <v>60</v>
      </c>
    </row>
    <row r="2800" spans="1:17" x14ac:dyDescent="0.25">
      <c r="A2800" t="s">
        <v>28</v>
      </c>
      <c r="B2800" t="s">
        <v>36</v>
      </c>
      <c r="C2800" t="s">
        <v>50</v>
      </c>
      <c r="D2800" t="s">
        <v>48</v>
      </c>
      <c r="E2800">
        <v>10</v>
      </c>
      <c r="F2800" t="str">
        <f t="shared" si="43"/>
        <v>Average Per Premise1-in-2July Monthly System Peak Day30% Cycling10</v>
      </c>
      <c r="G2800">
        <v>7.4753220000000002</v>
      </c>
      <c r="H2800">
        <v>7.4753220000000002</v>
      </c>
      <c r="I2800">
        <v>71.950400000000002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1337</v>
      </c>
      <c r="P2800" t="s">
        <v>59</v>
      </c>
      <c r="Q2800" t="s">
        <v>60</v>
      </c>
    </row>
    <row r="2801" spans="1:17" x14ac:dyDescent="0.25">
      <c r="A2801" t="s">
        <v>29</v>
      </c>
      <c r="B2801" t="s">
        <v>36</v>
      </c>
      <c r="C2801" t="s">
        <v>50</v>
      </c>
      <c r="D2801" t="s">
        <v>48</v>
      </c>
      <c r="E2801">
        <v>10</v>
      </c>
      <c r="F2801" t="str">
        <f t="shared" si="43"/>
        <v>Average Per Device1-in-2July Monthly System Peak Day30% Cycling10</v>
      </c>
      <c r="G2801">
        <v>2.7374710000000002</v>
      </c>
      <c r="H2801">
        <v>2.7374710000000002</v>
      </c>
      <c r="I2801">
        <v>71.950400000000002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1337</v>
      </c>
      <c r="P2801" t="s">
        <v>59</v>
      </c>
      <c r="Q2801" t="s">
        <v>60</v>
      </c>
    </row>
    <row r="2802" spans="1:17" x14ac:dyDescent="0.25">
      <c r="A2802" t="s">
        <v>43</v>
      </c>
      <c r="B2802" t="s">
        <v>36</v>
      </c>
      <c r="C2802" t="s">
        <v>50</v>
      </c>
      <c r="D2802" t="s">
        <v>48</v>
      </c>
      <c r="E2802">
        <v>10</v>
      </c>
      <c r="F2802" t="str">
        <f t="shared" si="43"/>
        <v>Aggregate1-in-2July Monthly System Peak Day30% Cycling10</v>
      </c>
      <c r="G2802">
        <v>9.9945059999999994</v>
      </c>
      <c r="H2802">
        <v>9.9945059999999994</v>
      </c>
      <c r="I2802">
        <v>71.950400000000002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1337</v>
      </c>
      <c r="P2802" t="s">
        <v>59</v>
      </c>
      <c r="Q2802" t="s">
        <v>60</v>
      </c>
    </row>
    <row r="2803" spans="1:17" x14ac:dyDescent="0.25">
      <c r="A2803" t="s">
        <v>30</v>
      </c>
      <c r="B2803" t="s">
        <v>36</v>
      </c>
      <c r="C2803" t="s">
        <v>50</v>
      </c>
      <c r="D2803" t="s">
        <v>31</v>
      </c>
      <c r="E2803">
        <v>10</v>
      </c>
      <c r="F2803" t="str">
        <f t="shared" si="43"/>
        <v>Average Per Ton1-in-2July Monthly System Peak Day50% Cycling10</v>
      </c>
      <c r="G2803">
        <v>0.76662580000000002</v>
      </c>
      <c r="H2803">
        <v>0.76662580000000002</v>
      </c>
      <c r="I2803">
        <v>71.6053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3452</v>
      </c>
      <c r="P2803" t="s">
        <v>59</v>
      </c>
      <c r="Q2803" t="s">
        <v>60</v>
      </c>
    </row>
    <row r="2804" spans="1:17" x14ac:dyDescent="0.25">
      <c r="A2804" t="s">
        <v>28</v>
      </c>
      <c r="B2804" t="s">
        <v>36</v>
      </c>
      <c r="C2804" t="s">
        <v>50</v>
      </c>
      <c r="D2804" t="s">
        <v>31</v>
      </c>
      <c r="E2804">
        <v>10</v>
      </c>
      <c r="F2804" t="str">
        <f t="shared" si="43"/>
        <v>Average Per Premise1-in-2July Monthly System Peak Day50% Cycling10</v>
      </c>
      <c r="G2804">
        <v>6.6073069999999996</v>
      </c>
      <c r="H2804">
        <v>6.6073069999999996</v>
      </c>
      <c r="I2804">
        <v>71.6053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3452</v>
      </c>
      <c r="P2804" t="s">
        <v>59</v>
      </c>
      <c r="Q2804" t="s">
        <v>60</v>
      </c>
    </row>
    <row r="2805" spans="1:17" x14ac:dyDescent="0.25">
      <c r="A2805" t="s">
        <v>29</v>
      </c>
      <c r="B2805" t="s">
        <v>36</v>
      </c>
      <c r="C2805" t="s">
        <v>50</v>
      </c>
      <c r="D2805" t="s">
        <v>31</v>
      </c>
      <c r="E2805">
        <v>10</v>
      </c>
      <c r="F2805" t="str">
        <f t="shared" si="43"/>
        <v>Average Per Device1-in-2July Monthly System Peak Day50% Cycling10</v>
      </c>
      <c r="G2805">
        <v>2.9733309999999999</v>
      </c>
      <c r="H2805">
        <v>2.9733309999999999</v>
      </c>
      <c r="I2805">
        <v>71.6053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3452</v>
      </c>
      <c r="P2805" t="s">
        <v>59</v>
      </c>
      <c r="Q2805" t="s">
        <v>60</v>
      </c>
    </row>
    <row r="2806" spans="1:17" x14ac:dyDescent="0.25">
      <c r="A2806" t="s">
        <v>43</v>
      </c>
      <c r="B2806" t="s">
        <v>36</v>
      </c>
      <c r="C2806" t="s">
        <v>50</v>
      </c>
      <c r="D2806" t="s">
        <v>31</v>
      </c>
      <c r="E2806">
        <v>10</v>
      </c>
      <c r="F2806" t="str">
        <f t="shared" si="43"/>
        <v>Aggregate1-in-2July Monthly System Peak Day50% Cycling10</v>
      </c>
      <c r="G2806">
        <v>22.808420000000002</v>
      </c>
      <c r="H2806">
        <v>22.808420000000002</v>
      </c>
      <c r="I2806">
        <v>71.6053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3452</v>
      </c>
      <c r="P2806" t="s">
        <v>59</v>
      </c>
      <c r="Q2806" t="s">
        <v>60</v>
      </c>
    </row>
    <row r="2807" spans="1:17" x14ac:dyDescent="0.25">
      <c r="A2807" t="s">
        <v>30</v>
      </c>
      <c r="B2807" t="s">
        <v>36</v>
      </c>
      <c r="C2807" t="s">
        <v>50</v>
      </c>
      <c r="D2807" t="s">
        <v>26</v>
      </c>
      <c r="E2807">
        <v>10</v>
      </c>
      <c r="F2807" t="str">
        <f t="shared" si="43"/>
        <v>Average Per Ton1-in-2July Monthly System Peak DayAll10</v>
      </c>
      <c r="G2807">
        <v>0.74930339999999995</v>
      </c>
      <c r="H2807">
        <v>0.74930339999999995</v>
      </c>
      <c r="I2807">
        <v>71.701700000000002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4789</v>
      </c>
      <c r="P2807" t="s">
        <v>59</v>
      </c>
      <c r="Q2807" t="s">
        <v>60</v>
      </c>
    </row>
    <row r="2808" spans="1:17" x14ac:dyDescent="0.25">
      <c r="A2808" t="s">
        <v>28</v>
      </c>
      <c r="B2808" t="s">
        <v>36</v>
      </c>
      <c r="C2808" t="s">
        <v>50</v>
      </c>
      <c r="D2808" t="s">
        <v>26</v>
      </c>
      <c r="E2808">
        <v>10</v>
      </c>
      <c r="F2808" t="str">
        <f t="shared" si="43"/>
        <v>Average Per Premise1-in-2July Monthly System Peak DayAll10</v>
      </c>
      <c r="G2808">
        <v>6.8744870000000002</v>
      </c>
      <c r="H2808">
        <v>6.8744870000000002</v>
      </c>
      <c r="I2808">
        <v>71.701700000000002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4789</v>
      </c>
      <c r="P2808" t="s">
        <v>59</v>
      </c>
      <c r="Q2808" t="s">
        <v>60</v>
      </c>
    </row>
    <row r="2809" spans="1:17" x14ac:dyDescent="0.25">
      <c r="A2809" t="s">
        <v>29</v>
      </c>
      <c r="B2809" t="s">
        <v>36</v>
      </c>
      <c r="C2809" t="s">
        <v>50</v>
      </c>
      <c r="D2809" t="s">
        <v>26</v>
      </c>
      <c r="E2809">
        <v>10</v>
      </c>
      <c r="F2809" t="str">
        <f t="shared" si="43"/>
        <v>Average Per Device1-in-2July Monthly System Peak DayAll10</v>
      </c>
      <c r="G2809">
        <v>2.9077829999999998</v>
      </c>
      <c r="H2809">
        <v>2.9077829999999998</v>
      </c>
      <c r="I2809">
        <v>71.701700000000002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4789</v>
      </c>
      <c r="P2809" t="s">
        <v>59</v>
      </c>
      <c r="Q2809" t="s">
        <v>60</v>
      </c>
    </row>
    <row r="2810" spans="1:17" x14ac:dyDescent="0.25">
      <c r="A2810" t="s">
        <v>43</v>
      </c>
      <c r="B2810" t="s">
        <v>36</v>
      </c>
      <c r="C2810" t="s">
        <v>50</v>
      </c>
      <c r="D2810" t="s">
        <v>26</v>
      </c>
      <c r="E2810">
        <v>10</v>
      </c>
      <c r="F2810" t="str">
        <f t="shared" si="43"/>
        <v>Aggregate1-in-2July Monthly System Peak DayAll10</v>
      </c>
      <c r="G2810">
        <v>32.92192</v>
      </c>
      <c r="H2810">
        <v>32.92192</v>
      </c>
      <c r="I2810">
        <v>71.701700000000002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4789</v>
      </c>
      <c r="P2810" t="s">
        <v>59</v>
      </c>
      <c r="Q2810" t="s">
        <v>60</v>
      </c>
    </row>
    <row r="2811" spans="1:17" x14ac:dyDescent="0.25">
      <c r="A2811" t="s">
        <v>30</v>
      </c>
      <c r="B2811" t="s">
        <v>36</v>
      </c>
      <c r="C2811" t="s">
        <v>51</v>
      </c>
      <c r="D2811" t="s">
        <v>48</v>
      </c>
      <c r="E2811">
        <v>10</v>
      </c>
      <c r="F2811" t="str">
        <f t="shared" si="43"/>
        <v>Average Per Ton1-in-2June Monthly System Peak Day30% Cycling10</v>
      </c>
      <c r="G2811">
        <v>0.63077870000000003</v>
      </c>
      <c r="H2811">
        <v>0.63077870000000003</v>
      </c>
      <c r="I2811">
        <v>72.0989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1337</v>
      </c>
      <c r="P2811" t="s">
        <v>59</v>
      </c>
      <c r="Q2811" t="s">
        <v>60</v>
      </c>
    </row>
    <row r="2812" spans="1:17" x14ac:dyDescent="0.25">
      <c r="A2812" t="s">
        <v>28</v>
      </c>
      <c r="B2812" t="s">
        <v>36</v>
      </c>
      <c r="C2812" t="s">
        <v>51</v>
      </c>
      <c r="D2812" t="s">
        <v>48</v>
      </c>
      <c r="E2812">
        <v>10</v>
      </c>
      <c r="F2812" t="str">
        <f t="shared" si="43"/>
        <v>Average Per Premise1-in-2June Monthly System Peak Day30% Cycling10</v>
      </c>
      <c r="G2812">
        <v>6.6922930000000003</v>
      </c>
      <c r="H2812">
        <v>6.6922930000000003</v>
      </c>
      <c r="I2812">
        <v>72.0989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1337</v>
      </c>
      <c r="P2812" t="s">
        <v>59</v>
      </c>
      <c r="Q2812" t="s">
        <v>60</v>
      </c>
    </row>
    <row r="2813" spans="1:17" x14ac:dyDescent="0.25">
      <c r="A2813" t="s">
        <v>29</v>
      </c>
      <c r="B2813" t="s">
        <v>36</v>
      </c>
      <c r="C2813" t="s">
        <v>51</v>
      </c>
      <c r="D2813" t="s">
        <v>48</v>
      </c>
      <c r="E2813">
        <v>10</v>
      </c>
      <c r="F2813" t="str">
        <f t="shared" si="43"/>
        <v>Average Per Device1-in-2June Monthly System Peak Day30% Cycling10</v>
      </c>
      <c r="G2813">
        <v>2.4507249999999998</v>
      </c>
      <c r="H2813">
        <v>2.4507249999999998</v>
      </c>
      <c r="I2813">
        <v>72.0989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1337</v>
      </c>
      <c r="P2813" t="s">
        <v>59</v>
      </c>
      <c r="Q2813" t="s">
        <v>60</v>
      </c>
    </row>
    <row r="2814" spans="1:17" x14ac:dyDescent="0.25">
      <c r="A2814" t="s">
        <v>43</v>
      </c>
      <c r="B2814" t="s">
        <v>36</v>
      </c>
      <c r="C2814" t="s">
        <v>51</v>
      </c>
      <c r="D2814" t="s">
        <v>48</v>
      </c>
      <c r="E2814">
        <v>10</v>
      </c>
      <c r="F2814" t="str">
        <f t="shared" si="43"/>
        <v>Aggregate1-in-2June Monthly System Peak Day30% Cycling10</v>
      </c>
      <c r="G2814">
        <v>8.9475960000000008</v>
      </c>
      <c r="H2814">
        <v>8.9475960000000008</v>
      </c>
      <c r="I2814">
        <v>72.0989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1337</v>
      </c>
      <c r="P2814" t="s">
        <v>59</v>
      </c>
      <c r="Q2814" t="s">
        <v>60</v>
      </c>
    </row>
    <row r="2815" spans="1:17" x14ac:dyDescent="0.25">
      <c r="A2815" t="s">
        <v>30</v>
      </c>
      <c r="B2815" t="s">
        <v>36</v>
      </c>
      <c r="C2815" t="s">
        <v>51</v>
      </c>
      <c r="D2815" t="s">
        <v>31</v>
      </c>
      <c r="E2815">
        <v>10</v>
      </c>
      <c r="F2815" t="str">
        <f t="shared" si="43"/>
        <v>Average Per Ton1-in-2June Monthly System Peak Day50% Cycling10</v>
      </c>
      <c r="G2815">
        <v>0.73533269999999995</v>
      </c>
      <c r="H2815">
        <v>0.73533269999999995</v>
      </c>
      <c r="I2815">
        <v>71.4739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3452</v>
      </c>
      <c r="P2815" t="s">
        <v>59</v>
      </c>
      <c r="Q2815" t="s">
        <v>60</v>
      </c>
    </row>
    <row r="2816" spans="1:17" x14ac:dyDescent="0.25">
      <c r="A2816" t="s">
        <v>28</v>
      </c>
      <c r="B2816" t="s">
        <v>36</v>
      </c>
      <c r="C2816" t="s">
        <v>51</v>
      </c>
      <c r="D2816" t="s">
        <v>31</v>
      </c>
      <c r="E2816">
        <v>10</v>
      </c>
      <c r="F2816" t="str">
        <f t="shared" si="43"/>
        <v>Average Per Premise1-in-2June Monthly System Peak Day50% Cycling10</v>
      </c>
      <c r="G2816">
        <v>6.3376010000000003</v>
      </c>
      <c r="H2816">
        <v>6.3376010000000003</v>
      </c>
      <c r="I2816">
        <v>71.4739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3452</v>
      </c>
      <c r="P2816" t="s">
        <v>59</v>
      </c>
      <c r="Q2816" t="s">
        <v>60</v>
      </c>
    </row>
    <row r="2817" spans="1:17" x14ac:dyDescent="0.25">
      <c r="A2817" t="s">
        <v>29</v>
      </c>
      <c r="B2817" t="s">
        <v>36</v>
      </c>
      <c r="C2817" t="s">
        <v>51</v>
      </c>
      <c r="D2817" t="s">
        <v>31</v>
      </c>
      <c r="E2817">
        <v>10</v>
      </c>
      <c r="F2817" t="str">
        <f t="shared" si="43"/>
        <v>Average Per Device1-in-2June Monthly System Peak Day50% Cycling10</v>
      </c>
      <c r="G2817">
        <v>2.8519619999999999</v>
      </c>
      <c r="H2817">
        <v>2.8519619999999999</v>
      </c>
      <c r="I2817">
        <v>71.4739</v>
      </c>
      <c r="J2817">
        <v>0</v>
      </c>
      <c r="K2817">
        <v>0</v>
      </c>
      <c r="L2817">
        <v>0</v>
      </c>
      <c r="M2817">
        <v>0</v>
      </c>
      <c r="N2817">
        <v>0</v>
      </c>
      <c r="O2817">
        <v>3452</v>
      </c>
      <c r="P2817" t="s">
        <v>59</v>
      </c>
      <c r="Q2817" t="s">
        <v>60</v>
      </c>
    </row>
    <row r="2818" spans="1:17" x14ac:dyDescent="0.25">
      <c r="A2818" t="s">
        <v>43</v>
      </c>
      <c r="B2818" t="s">
        <v>36</v>
      </c>
      <c r="C2818" t="s">
        <v>51</v>
      </c>
      <c r="D2818" t="s">
        <v>31</v>
      </c>
      <c r="E2818">
        <v>10</v>
      </c>
      <c r="F2818" t="str">
        <f t="shared" si="43"/>
        <v>Aggregate1-in-2June Monthly System Peak Day50% Cycling10</v>
      </c>
      <c r="G2818">
        <v>21.877400000000002</v>
      </c>
      <c r="H2818">
        <v>21.877400000000002</v>
      </c>
      <c r="I2818">
        <v>71.4739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3452</v>
      </c>
      <c r="P2818" t="s">
        <v>59</v>
      </c>
      <c r="Q2818" t="s">
        <v>60</v>
      </c>
    </row>
    <row r="2819" spans="1:17" x14ac:dyDescent="0.25">
      <c r="A2819" t="s">
        <v>30</v>
      </c>
      <c r="B2819" t="s">
        <v>36</v>
      </c>
      <c r="C2819" t="s">
        <v>51</v>
      </c>
      <c r="D2819" t="s">
        <v>26</v>
      </c>
      <c r="E2819">
        <v>10</v>
      </c>
      <c r="F2819" t="str">
        <f t="shared" ref="F2819:F2882" si="44">CONCATENATE(A2819,B2819,C2819,D2819,E2819)</f>
        <v>Average Per Ton1-in-2June Monthly System Peak DayAll10</v>
      </c>
      <c r="G2819">
        <v>0.70614120000000002</v>
      </c>
      <c r="H2819">
        <v>0.70614120000000002</v>
      </c>
      <c r="I2819">
        <v>71.648399999999995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4789</v>
      </c>
      <c r="P2819" t="s">
        <v>59</v>
      </c>
      <c r="Q2819" t="s">
        <v>60</v>
      </c>
    </row>
    <row r="2820" spans="1:17" x14ac:dyDescent="0.25">
      <c r="A2820" t="s">
        <v>28</v>
      </c>
      <c r="B2820" t="s">
        <v>36</v>
      </c>
      <c r="C2820" t="s">
        <v>51</v>
      </c>
      <c r="D2820" t="s">
        <v>26</v>
      </c>
      <c r="E2820">
        <v>10</v>
      </c>
      <c r="F2820" t="str">
        <f t="shared" si="44"/>
        <v>Average Per Premise1-in-2June Monthly System Peak DayAll10</v>
      </c>
      <c r="G2820">
        <v>6.4784959999999998</v>
      </c>
      <c r="H2820">
        <v>6.4784959999999998</v>
      </c>
      <c r="I2820">
        <v>71.648399999999995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4789</v>
      </c>
      <c r="P2820" t="s">
        <v>59</v>
      </c>
      <c r="Q2820" t="s">
        <v>60</v>
      </c>
    </row>
    <row r="2821" spans="1:17" x14ac:dyDescent="0.25">
      <c r="A2821" t="s">
        <v>29</v>
      </c>
      <c r="B2821" t="s">
        <v>36</v>
      </c>
      <c r="C2821" t="s">
        <v>51</v>
      </c>
      <c r="D2821" t="s">
        <v>26</v>
      </c>
      <c r="E2821">
        <v>10</v>
      </c>
      <c r="F2821" t="str">
        <f t="shared" si="44"/>
        <v>Average Per Device1-in-2June Monthly System Peak DayAll10</v>
      </c>
      <c r="G2821">
        <v>2.7402860000000002</v>
      </c>
      <c r="H2821">
        <v>2.7402860000000002</v>
      </c>
      <c r="I2821">
        <v>71.648399999999995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4789</v>
      </c>
      <c r="P2821" t="s">
        <v>59</v>
      </c>
      <c r="Q2821" t="s">
        <v>60</v>
      </c>
    </row>
    <row r="2822" spans="1:17" x14ac:dyDescent="0.25">
      <c r="A2822" t="s">
        <v>43</v>
      </c>
      <c r="B2822" t="s">
        <v>36</v>
      </c>
      <c r="C2822" t="s">
        <v>51</v>
      </c>
      <c r="D2822" t="s">
        <v>26</v>
      </c>
      <c r="E2822">
        <v>10</v>
      </c>
      <c r="F2822" t="str">
        <f t="shared" si="44"/>
        <v>Aggregate1-in-2June Monthly System Peak DayAll10</v>
      </c>
      <c r="G2822">
        <v>31.02552</v>
      </c>
      <c r="H2822">
        <v>31.02552</v>
      </c>
      <c r="I2822">
        <v>71.648399999999995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4789</v>
      </c>
      <c r="P2822" t="s">
        <v>59</v>
      </c>
      <c r="Q2822" t="s">
        <v>60</v>
      </c>
    </row>
    <row r="2823" spans="1:17" x14ac:dyDescent="0.25">
      <c r="A2823" t="s">
        <v>30</v>
      </c>
      <c r="B2823" t="s">
        <v>36</v>
      </c>
      <c r="C2823" t="s">
        <v>52</v>
      </c>
      <c r="D2823" t="s">
        <v>48</v>
      </c>
      <c r="E2823">
        <v>10</v>
      </c>
      <c r="F2823" t="str">
        <f t="shared" si="44"/>
        <v>Average Per Ton1-in-2May Monthly System Peak Day30% Cycling10</v>
      </c>
      <c r="G2823">
        <v>0.52333189999999996</v>
      </c>
      <c r="H2823">
        <v>0.52333189999999996</v>
      </c>
      <c r="I2823">
        <v>65.493700000000004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1337</v>
      </c>
      <c r="P2823" t="s">
        <v>59</v>
      </c>
      <c r="Q2823" t="s">
        <v>60</v>
      </c>
    </row>
    <row r="2824" spans="1:17" x14ac:dyDescent="0.25">
      <c r="A2824" t="s">
        <v>28</v>
      </c>
      <c r="B2824" t="s">
        <v>36</v>
      </c>
      <c r="C2824" t="s">
        <v>52</v>
      </c>
      <c r="D2824" t="s">
        <v>48</v>
      </c>
      <c r="E2824">
        <v>10</v>
      </c>
      <c r="F2824" t="str">
        <f t="shared" si="44"/>
        <v>Average Per Premise1-in-2May Monthly System Peak Day30% Cycling10</v>
      </c>
      <c r="G2824">
        <v>5.5523290000000003</v>
      </c>
      <c r="H2824">
        <v>5.5523290000000003</v>
      </c>
      <c r="I2824">
        <v>65.493700000000004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1337</v>
      </c>
      <c r="P2824" t="s">
        <v>59</v>
      </c>
      <c r="Q2824" t="s">
        <v>60</v>
      </c>
    </row>
    <row r="2825" spans="1:17" x14ac:dyDescent="0.25">
      <c r="A2825" t="s">
        <v>29</v>
      </c>
      <c r="B2825" t="s">
        <v>36</v>
      </c>
      <c r="C2825" t="s">
        <v>52</v>
      </c>
      <c r="D2825" t="s">
        <v>48</v>
      </c>
      <c r="E2825">
        <v>10</v>
      </c>
      <c r="F2825" t="str">
        <f t="shared" si="44"/>
        <v>Average Per Device1-in-2May Monthly System Peak Day30% Cycling10</v>
      </c>
      <c r="G2825">
        <v>2.0332690000000002</v>
      </c>
      <c r="H2825">
        <v>2.0332690000000002</v>
      </c>
      <c r="I2825">
        <v>65.493700000000004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1337</v>
      </c>
      <c r="P2825" t="s">
        <v>59</v>
      </c>
      <c r="Q2825" t="s">
        <v>60</v>
      </c>
    </row>
    <row r="2826" spans="1:17" x14ac:dyDescent="0.25">
      <c r="A2826" t="s">
        <v>43</v>
      </c>
      <c r="B2826" t="s">
        <v>36</v>
      </c>
      <c r="C2826" t="s">
        <v>52</v>
      </c>
      <c r="D2826" t="s">
        <v>48</v>
      </c>
      <c r="E2826">
        <v>10</v>
      </c>
      <c r="F2826" t="str">
        <f t="shared" si="44"/>
        <v>Aggregate1-in-2May Monthly System Peak Day30% Cycling10</v>
      </c>
      <c r="G2826">
        <v>7.4234640000000001</v>
      </c>
      <c r="H2826">
        <v>7.4234640000000001</v>
      </c>
      <c r="I2826">
        <v>65.493700000000004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1337</v>
      </c>
      <c r="P2826" t="s">
        <v>59</v>
      </c>
      <c r="Q2826" t="s">
        <v>60</v>
      </c>
    </row>
    <row r="2827" spans="1:17" x14ac:dyDescent="0.25">
      <c r="A2827" t="s">
        <v>30</v>
      </c>
      <c r="B2827" t="s">
        <v>36</v>
      </c>
      <c r="C2827" t="s">
        <v>52</v>
      </c>
      <c r="D2827" t="s">
        <v>31</v>
      </c>
      <c r="E2827">
        <v>10</v>
      </c>
      <c r="F2827" t="str">
        <f t="shared" si="44"/>
        <v>Average Per Ton1-in-2May Monthly System Peak Day50% Cycling10</v>
      </c>
      <c r="G2827">
        <v>0.68923979999999996</v>
      </c>
      <c r="H2827">
        <v>0.68923979999999996</v>
      </c>
      <c r="I2827">
        <v>65.245099999999994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3452</v>
      </c>
      <c r="P2827" t="s">
        <v>59</v>
      </c>
      <c r="Q2827" t="s">
        <v>60</v>
      </c>
    </row>
    <row r="2828" spans="1:17" x14ac:dyDescent="0.25">
      <c r="A2828" t="s">
        <v>28</v>
      </c>
      <c r="B2828" t="s">
        <v>36</v>
      </c>
      <c r="C2828" t="s">
        <v>52</v>
      </c>
      <c r="D2828" t="s">
        <v>31</v>
      </c>
      <c r="E2828">
        <v>10</v>
      </c>
      <c r="F2828" t="str">
        <f t="shared" si="44"/>
        <v>Average Per Premise1-in-2May Monthly System Peak Day50% Cycling10</v>
      </c>
      <c r="G2828">
        <v>5.9403410000000001</v>
      </c>
      <c r="H2828">
        <v>5.9403410000000001</v>
      </c>
      <c r="I2828">
        <v>65.245099999999994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3452</v>
      </c>
      <c r="P2828" t="s">
        <v>59</v>
      </c>
      <c r="Q2828" t="s">
        <v>60</v>
      </c>
    </row>
    <row r="2829" spans="1:17" x14ac:dyDescent="0.25">
      <c r="A2829" t="s">
        <v>29</v>
      </c>
      <c r="B2829" t="s">
        <v>36</v>
      </c>
      <c r="C2829" t="s">
        <v>52</v>
      </c>
      <c r="D2829" t="s">
        <v>31</v>
      </c>
      <c r="E2829">
        <v>10</v>
      </c>
      <c r="F2829" t="str">
        <f t="shared" si="44"/>
        <v>Average Per Device1-in-2May Monthly System Peak Day50% Cycling10</v>
      </c>
      <c r="G2829">
        <v>2.6731919999999998</v>
      </c>
      <c r="H2829">
        <v>2.6731919999999998</v>
      </c>
      <c r="I2829">
        <v>65.245099999999994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3452</v>
      </c>
      <c r="P2829" t="s">
        <v>59</v>
      </c>
      <c r="Q2829" t="s">
        <v>60</v>
      </c>
    </row>
    <row r="2830" spans="1:17" x14ac:dyDescent="0.25">
      <c r="A2830" t="s">
        <v>43</v>
      </c>
      <c r="B2830" t="s">
        <v>36</v>
      </c>
      <c r="C2830" t="s">
        <v>52</v>
      </c>
      <c r="D2830" t="s">
        <v>31</v>
      </c>
      <c r="E2830">
        <v>10</v>
      </c>
      <c r="F2830" t="str">
        <f t="shared" si="44"/>
        <v>Aggregate1-in-2May Monthly System Peak Day50% Cycling10</v>
      </c>
      <c r="G2830">
        <v>20.506060000000002</v>
      </c>
      <c r="H2830">
        <v>20.506060000000002</v>
      </c>
      <c r="I2830">
        <v>65.245099999999994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3452</v>
      </c>
      <c r="P2830" t="s">
        <v>59</v>
      </c>
      <c r="Q2830" t="s">
        <v>60</v>
      </c>
    </row>
    <row r="2831" spans="1:17" x14ac:dyDescent="0.25">
      <c r="A2831" t="s">
        <v>30</v>
      </c>
      <c r="B2831" t="s">
        <v>36</v>
      </c>
      <c r="C2831" t="s">
        <v>52</v>
      </c>
      <c r="D2831" t="s">
        <v>26</v>
      </c>
      <c r="E2831">
        <v>10</v>
      </c>
      <c r="F2831" t="str">
        <f t="shared" si="44"/>
        <v>Average Per Ton1-in-2May Monthly System Peak DayAll10</v>
      </c>
      <c r="G2831">
        <v>0.64291830000000005</v>
      </c>
      <c r="H2831">
        <v>0.64291830000000005</v>
      </c>
      <c r="I2831">
        <v>65.314499999999995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4789</v>
      </c>
      <c r="P2831" t="s">
        <v>59</v>
      </c>
      <c r="Q2831" t="s">
        <v>60</v>
      </c>
    </row>
    <row r="2832" spans="1:17" x14ac:dyDescent="0.25">
      <c r="A2832" t="s">
        <v>28</v>
      </c>
      <c r="B2832" t="s">
        <v>36</v>
      </c>
      <c r="C2832" t="s">
        <v>52</v>
      </c>
      <c r="D2832" t="s">
        <v>26</v>
      </c>
      <c r="E2832">
        <v>10</v>
      </c>
      <c r="F2832" t="str">
        <f t="shared" si="44"/>
        <v>Average Per Premise1-in-2May Monthly System Peak DayAll10</v>
      </c>
      <c r="G2832">
        <v>5.8984569999999996</v>
      </c>
      <c r="H2832">
        <v>5.8984569999999996</v>
      </c>
      <c r="I2832">
        <v>65.314499999999995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4789</v>
      </c>
      <c r="P2832" t="s">
        <v>59</v>
      </c>
      <c r="Q2832" t="s">
        <v>60</v>
      </c>
    </row>
    <row r="2833" spans="1:17" x14ac:dyDescent="0.25">
      <c r="A2833" t="s">
        <v>29</v>
      </c>
      <c r="B2833" t="s">
        <v>36</v>
      </c>
      <c r="C2833" t="s">
        <v>52</v>
      </c>
      <c r="D2833" t="s">
        <v>26</v>
      </c>
      <c r="E2833">
        <v>10</v>
      </c>
      <c r="F2833" t="str">
        <f t="shared" si="44"/>
        <v>Average Per Device1-in-2May Monthly System Peak DayAll10</v>
      </c>
      <c r="G2833">
        <v>2.4949400000000002</v>
      </c>
      <c r="H2833">
        <v>2.4949400000000002</v>
      </c>
      <c r="I2833">
        <v>65.314499999999995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4789</v>
      </c>
      <c r="P2833" t="s">
        <v>59</v>
      </c>
      <c r="Q2833" t="s">
        <v>60</v>
      </c>
    </row>
    <row r="2834" spans="1:17" x14ac:dyDescent="0.25">
      <c r="A2834" t="s">
        <v>43</v>
      </c>
      <c r="B2834" t="s">
        <v>36</v>
      </c>
      <c r="C2834" t="s">
        <v>52</v>
      </c>
      <c r="D2834" t="s">
        <v>26</v>
      </c>
      <c r="E2834">
        <v>10</v>
      </c>
      <c r="F2834" t="str">
        <f t="shared" si="44"/>
        <v>Aggregate1-in-2May Monthly System Peak DayAll10</v>
      </c>
      <c r="G2834">
        <v>28.247710000000001</v>
      </c>
      <c r="H2834">
        <v>28.247710000000001</v>
      </c>
      <c r="I2834">
        <v>65.314499999999995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4789</v>
      </c>
      <c r="P2834" t="s">
        <v>59</v>
      </c>
      <c r="Q2834" t="s">
        <v>60</v>
      </c>
    </row>
    <row r="2835" spans="1:17" x14ac:dyDescent="0.25">
      <c r="A2835" t="s">
        <v>30</v>
      </c>
      <c r="B2835" t="s">
        <v>36</v>
      </c>
      <c r="C2835" t="s">
        <v>53</v>
      </c>
      <c r="D2835" t="s">
        <v>48</v>
      </c>
      <c r="E2835">
        <v>10</v>
      </c>
      <c r="F2835" t="str">
        <f t="shared" si="44"/>
        <v>Average Per Ton1-in-2October Monthly System Peak Day30% Cycling10</v>
      </c>
      <c r="G2835">
        <v>0.61216490000000001</v>
      </c>
      <c r="H2835">
        <v>0.61216490000000001</v>
      </c>
      <c r="I2835">
        <v>68.293700000000001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1337</v>
      </c>
      <c r="P2835" t="s">
        <v>59</v>
      </c>
      <c r="Q2835" t="s">
        <v>60</v>
      </c>
    </row>
    <row r="2836" spans="1:17" x14ac:dyDescent="0.25">
      <c r="A2836" t="s">
        <v>28</v>
      </c>
      <c r="B2836" t="s">
        <v>36</v>
      </c>
      <c r="C2836" t="s">
        <v>53</v>
      </c>
      <c r="D2836" t="s">
        <v>48</v>
      </c>
      <c r="E2836">
        <v>10</v>
      </c>
      <c r="F2836" t="str">
        <f t="shared" si="44"/>
        <v>Average Per Premise1-in-2October Monthly System Peak Day30% Cycling10</v>
      </c>
      <c r="G2836">
        <v>6.4948090000000001</v>
      </c>
      <c r="H2836">
        <v>6.4948090000000001</v>
      </c>
      <c r="I2836">
        <v>68.293700000000001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1337</v>
      </c>
      <c r="P2836" t="s">
        <v>59</v>
      </c>
      <c r="Q2836" t="s">
        <v>60</v>
      </c>
    </row>
    <row r="2837" spans="1:17" x14ac:dyDescent="0.25">
      <c r="A2837" t="s">
        <v>29</v>
      </c>
      <c r="B2837" t="s">
        <v>36</v>
      </c>
      <c r="C2837" t="s">
        <v>53</v>
      </c>
      <c r="D2837" t="s">
        <v>48</v>
      </c>
      <c r="E2837">
        <v>10</v>
      </c>
      <c r="F2837" t="str">
        <f t="shared" si="44"/>
        <v>Average Per Device1-in-2October Monthly System Peak Day30% Cycling10</v>
      </c>
      <c r="G2837">
        <v>2.378406</v>
      </c>
      <c r="H2837">
        <v>2.378406</v>
      </c>
      <c r="I2837">
        <v>68.293700000000001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1337</v>
      </c>
      <c r="P2837" t="s">
        <v>59</v>
      </c>
      <c r="Q2837" t="s">
        <v>60</v>
      </c>
    </row>
    <row r="2838" spans="1:17" x14ac:dyDescent="0.25">
      <c r="A2838" t="s">
        <v>43</v>
      </c>
      <c r="B2838" t="s">
        <v>36</v>
      </c>
      <c r="C2838" t="s">
        <v>53</v>
      </c>
      <c r="D2838" t="s">
        <v>48</v>
      </c>
      <c r="E2838">
        <v>10</v>
      </c>
      <c r="F2838" t="str">
        <f t="shared" si="44"/>
        <v>Aggregate1-in-2October Monthly System Peak Day30% Cycling10</v>
      </c>
      <c r="G2838">
        <v>8.6835599999999999</v>
      </c>
      <c r="H2838">
        <v>8.6835599999999999</v>
      </c>
      <c r="I2838">
        <v>68.293700000000001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1337</v>
      </c>
      <c r="P2838" t="s">
        <v>59</v>
      </c>
      <c r="Q2838" t="s">
        <v>60</v>
      </c>
    </row>
    <row r="2839" spans="1:17" x14ac:dyDescent="0.25">
      <c r="A2839" t="s">
        <v>30</v>
      </c>
      <c r="B2839" t="s">
        <v>36</v>
      </c>
      <c r="C2839" t="s">
        <v>53</v>
      </c>
      <c r="D2839" t="s">
        <v>31</v>
      </c>
      <c r="E2839">
        <v>10</v>
      </c>
      <c r="F2839" t="str">
        <f t="shared" si="44"/>
        <v>Average Per Ton1-in-2October Monthly System Peak Day50% Cycling10</v>
      </c>
      <c r="G2839">
        <v>0.72945119999999997</v>
      </c>
      <c r="H2839">
        <v>0.72945130000000002</v>
      </c>
      <c r="I2839">
        <v>67.979399999999998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3452</v>
      </c>
      <c r="P2839" t="s">
        <v>59</v>
      </c>
      <c r="Q2839" t="s">
        <v>60</v>
      </c>
    </row>
    <row r="2840" spans="1:17" x14ac:dyDescent="0.25">
      <c r="A2840" t="s">
        <v>28</v>
      </c>
      <c r="B2840" t="s">
        <v>36</v>
      </c>
      <c r="C2840" t="s">
        <v>53</v>
      </c>
      <c r="D2840" t="s">
        <v>31</v>
      </c>
      <c r="E2840">
        <v>10</v>
      </c>
      <c r="F2840" t="str">
        <f t="shared" si="44"/>
        <v>Average Per Premise1-in-2October Monthly System Peak Day50% Cycling10</v>
      </c>
      <c r="G2840">
        <v>6.2869109999999999</v>
      </c>
      <c r="H2840">
        <v>6.2869109999999999</v>
      </c>
      <c r="I2840">
        <v>67.979399999999998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3452</v>
      </c>
      <c r="P2840" t="s">
        <v>59</v>
      </c>
      <c r="Q2840" t="s">
        <v>60</v>
      </c>
    </row>
    <row r="2841" spans="1:17" x14ac:dyDescent="0.25">
      <c r="A2841" t="s">
        <v>29</v>
      </c>
      <c r="B2841" t="s">
        <v>36</v>
      </c>
      <c r="C2841" t="s">
        <v>53</v>
      </c>
      <c r="D2841" t="s">
        <v>31</v>
      </c>
      <c r="E2841">
        <v>10</v>
      </c>
      <c r="F2841" t="str">
        <f t="shared" si="44"/>
        <v>Average Per Device1-in-2October Monthly System Peak Day50% Cycling10</v>
      </c>
      <c r="G2841">
        <v>2.829151</v>
      </c>
      <c r="H2841">
        <v>2.829151</v>
      </c>
      <c r="I2841">
        <v>67.979399999999998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3452</v>
      </c>
      <c r="P2841" t="s">
        <v>59</v>
      </c>
      <c r="Q2841" t="s">
        <v>60</v>
      </c>
    </row>
    <row r="2842" spans="1:17" x14ac:dyDescent="0.25">
      <c r="A2842" t="s">
        <v>43</v>
      </c>
      <c r="B2842" t="s">
        <v>36</v>
      </c>
      <c r="C2842" t="s">
        <v>53</v>
      </c>
      <c r="D2842" t="s">
        <v>31</v>
      </c>
      <c r="E2842">
        <v>10</v>
      </c>
      <c r="F2842" t="str">
        <f t="shared" si="44"/>
        <v>Aggregate1-in-2October Monthly System Peak Day50% Cycling10</v>
      </c>
      <c r="G2842">
        <v>21.70242</v>
      </c>
      <c r="H2842">
        <v>21.70242</v>
      </c>
      <c r="I2842">
        <v>67.979399999999998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3452</v>
      </c>
      <c r="P2842" t="s">
        <v>59</v>
      </c>
      <c r="Q2842" t="s">
        <v>60</v>
      </c>
    </row>
    <row r="2843" spans="1:17" x14ac:dyDescent="0.25">
      <c r="A2843" t="s">
        <v>30</v>
      </c>
      <c r="B2843" t="s">
        <v>36</v>
      </c>
      <c r="C2843" t="s">
        <v>53</v>
      </c>
      <c r="D2843" t="s">
        <v>26</v>
      </c>
      <c r="E2843">
        <v>10</v>
      </c>
      <c r="F2843" t="str">
        <f t="shared" si="44"/>
        <v>Average Per Ton1-in-2October Monthly System Peak DayAll10</v>
      </c>
      <c r="G2843">
        <v>0.69670489999999996</v>
      </c>
      <c r="H2843">
        <v>0.69670489999999996</v>
      </c>
      <c r="I2843">
        <v>68.067099999999996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4789</v>
      </c>
      <c r="P2843" t="s">
        <v>59</v>
      </c>
      <c r="Q2843" t="s">
        <v>60</v>
      </c>
    </row>
    <row r="2844" spans="1:17" x14ac:dyDescent="0.25">
      <c r="A2844" t="s">
        <v>28</v>
      </c>
      <c r="B2844" t="s">
        <v>36</v>
      </c>
      <c r="C2844" t="s">
        <v>53</v>
      </c>
      <c r="D2844" t="s">
        <v>26</v>
      </c>
      <c r="E2844">
        <v>10</v>
      </c>
      <c r="F2844" t="str">
        <f t="shared" si="44"/>
        <v>Average Per Premise1-in-2October Monthly System Peak DayAll10</v>
      </c>
      <c r="G2844">
        <v>6.3919220000000001</v>
      </c>
      <c r="H2844">
        <v>6.3919220000000001</v>
      </c>
      <c r="I2844">
        <v>68.067099999999996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4789</v>
      </c>
      <c r="P2844" t="s">
        <v>59</v>
      </c>
      <c r="Q2844" t="s">
        <v>60</v>
      </c>
    </row>
    <row r="2845" spans="1:17" x14ac:dyDescent="0.25">
      <c r="A2845" t="s">
        <v>29</v>
      </c>
      <c r="B2845" t="s">
        <v>36</v>
      </c>
      <c r="C2845" t="s">
        <v>53</v>
      </c>
      <c r="D2845" t="s">
        <v>26</v>
      </c>
      <c r="E2845">
        <v>10</v>
      </c>
      <c r="F2845" t="str">
        <f t="shared" si="44"/>
        <v>Average Per Device1-in-2October Monthly System Peak DayAll10</v>
      </c>
      <c r="G2845">
        <v>2.7036669999999998</v>
      </c>
      <c r="H2845">
        <v>2.7036669999999998</v>
      </c>
      <c r="I2845">
        <v>68.067099999999996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4789</v>
      </c>
      <c r="P2845" t="s">
        <v>59</v>
      </c>
      <c r="Q2845" t="s">
        <v>60</v>
      </c>
    </row>
    <row r="2846" spans="1:17" x14ac:dyDescent="0.25">
      <c r="A2846" t="s">
        <v>43</v>
      </c>
      <c r="B2846" t="s">
        <v>36</v>
      </c>
      <c r="C2846" t="s">
        <v>53</v>
      </c>
      <c r="D2846" t="s">
        <v>26</v>
      </c>
      <c r="E2846">
        <v>10</v>
      </c>
      <c r="F2846" t="str">
        <f t="shared" si="44"/>
        <v>Aggregate1-in-2October Monthly System Peak DayAll10</v>
      </c>
      <c r="G2846">
        <v>30.610910000000001</v>
      </c>
      <c r="H2846">
        <v>30.61092</v>
      </c>
      <c r="I2846">
        <v>68.067099999999996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4789</v>
      </c>
      <c r="P2846" t="s">
        <v>59</v>
      </c>
      <c r="Q2846" t="s">
        <v>60</v>
      </c>
    </row>
    <row r="2847" spans="1:17" x14ac:dyDescent="0.25">
      <c r="A2847" t="s">
        <v>30</v>
      </c>
      <c r="B2847" t="s">
        <v>36</v>
      </c>
      <c r="C2847" t="s">
        <v>54</v>
      </c>
      <c r="D2847" t="s">
        <v>48</v>
      </c>
      <c r="E2847">
        <v>10</v>
      </c>
      <c r="F2847" t="str">
        <f t="shared" si="44"/>
        <v>Average Per Ton1-in-2September Monthly System Peak Day30% Cycling10</v>
      </c>
      <c r="G2847">
        <v>0.84386950000000005</v>
      </c>
      <c r="H2847">
        <v>0.84386950000000005</v>
      </c>
      <c r="I2847">
        <v>77.630799999999994</v>
      </c>
      <c r="J2847">
        <v>0</v>
      </c>
      <c r="K2847">
        <v>0</v>
      </c>
      <c r="L2847">
        <v>0</v>
      </c>
      <c r="M2847">
        <v>0</v>
      </c>
      <c r="N2847">
        <v>0</v>
      </c>
      <c r="O2847">
        <v>1337</v>
      </c>
      <c r="P2847" t="s">
        <v>59</v>
      </c>
      <c r="Q2847" t="s">
        <v>60</v>
      </c>
    </row>
    <row r="2848" spans="1:17" x14ac:dyDescent="0.25">
      <c r="A2848" t="s">
        <v>28</v>
      </c>
      <c r="B2848" t="s">
        <v>36</v>
      </c>
      <c r="C2848" t="s">
        <v>54</v>
      </c>
      <c r="D2848" t="s">
        <v>48</v>
      </c>
      <c r="E2848">
        <v>10</v>
      </c>
      <c r="F2848" t="str">
        <f t="shared" si="44"/>
        <v>Average Per Premise1-in-2September Monthly System Peak Day30% Cycling10</v>
      </c>
      <c r="G2848">
        <v>8.9530960000000004</v>
      </c>
      <c r="H2848">
        <v>8.9530960000000004</v>
      </c>
      <c r="I2848">
        <v>77.630799999999994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1337</v>
      </c>
      <c r="P2848" t="s">
        <v>59</v>
      </c>
      <c r="Q2848" t="s">
        <v>60</v>
      </c>
    </row>
    <row r="2849" spans="1:17" x14ac:dyDescent="0.25">
      <c r="A2849" t="s">
        <v>29</v>
      </c>
      <c r="B2849" t="s">
        <v>36</v>
      </c>
      <c r="C2849" t="s">
        <v>54</v>
      </c>
      <c r="D2849" t="s">
        <v>48</v>
      </c>
      <c r="E2849">
        <v>10</v>
      </c>
      <c r="F2849" t="str">
        <f t="shared" si="44"/>
        <v>Average Per Device1-in-2September Monthly System Peak Day30% Cycling10</v>
      </c>
      <c r="G2849">
        <v>3.2786330000000001</v>
      </c>
      <c r="H2849">
        <v>3.2786330000000001</v>
      </c>
      <c r="I2849">
        <v>77.630799999999994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1337</v>
      </c>
      <c r="P2849" t="s">
        <v>59</v>
      </c>
      <c r="Q2849" t="s">
        <v>60</v>
      </c>
    </row>
    <row r="2850" spans="1:17" x14ac:dyDescent="0.25">
      <c r="A2850" t="s">
        <v>43</v>
      </c>
      <c r="B2850" t="s">
        <v>36</v>
      </c>
      <c r="C2850" t="s">
        <v>54</v>
      </c>
      <c r="D2850" t="s">
        <v>48</v>
      </c>
      <c r="E2850">
        <v>10</v>
      </c>
      <c r="F2850" t="str">
        <f t="shared" si="44"/>
        <v>Aggregate1-in-2September Monthly System Peak Day30% Cycling10</v>
      </c>
      <c r="G2850">
        <v>11.97029</v>
      </c>
      <c r="H2850">
        <v>11.97029</v>
      </c>
      <c r="I2850">
        <v>77.630799999999994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1337</v>
      </c>
      <c r="P2850" t="s">
        <v>59</v>
      </c>
      <c r="Q2850" t="s">
        <v>60</v>
      </c>
    </row>
    <row r="2851" spans="1:17" x14ac:dyDescent="0.25">
      <c r="A2851" t="s">
        <v>30</v>
      </c>
      <c r="B2851" t="s">
        <v>36</v>
      </c>
      <c r="C2851" t="s">
        <v>54</v>
      </c>
      <c r="D2851" t="s">
        <v>31</v>
      </c>
      <c r="E2851">
        <v>10</v>
      </c>
      <c r="F2851" t="str">
        <f t="shared" si="44"/>
        <v>Average Per Ton1-in-2September Monthly System Peak Day50% Cycling10</v>
      </c>
      <c r="G2851">
        <v>0.82209379999999999</v>
      </c>
      <c r="H2851">
        <v>0.82209379999999999</v>
      </c>
      <c r="I2851">
        <v>77.098500000000001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3452</v>
      </c>
      <c r="P2851" t="s">
        <v>59</v>
      </c>
      <c r="Q2851" t="s">
        <v>60</v>
      </c>
    </row>
    <row r="2852" spans="1:17" x14ac:dyDescent="0.25">
      <c r="A2852" t="s">
        <v>28</v>
      </c>
      <c r="B2852" t="s">
        <v>36</v>
      </c>
      <c r="C2852" t="s">
        <v>54</v>
      </c>
      <c r="D2852" t="s">
        <v>31</v>
      </c>
      <c r="E2852">
        <v>10</v>
      </c>
      <c r="F2852" t="str">
        <f t="shared" si="44"/>
        <v>Average Per Premise1-in-2September Monthly System Peak Day50% Cycling10</v>
      </c>
      <c r="G2852">
        <v>7.0853679999999999</v>
      </c>
      <c r="H2852">
        <v>7.0853679999999999</v>
      </c>
      <c r="I2852">
        <v>77.098500000000001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3452</v>
      </c>
      <c r="P2852" t="s">
        <v>59</v>
      </c>
      <c r="Q2852" t="s">
        <v>60</v>
      </c>
    </row>
    <row r="2853" spans="1:17" x14ac:dyDescent="0.25">
      <c r="A2853" t="s">
        <v>29</v>
      </c>
      <c r="B2853" t="s">
        <v>36</v>
      </c>
      <c r="C2853" t="s">
        <v>54</v>
      </c>
      <c r="D2853" t="s">
        <v>31</v>
      </c>
      <c r="E2853">
        <v>10</v>
      </c>
      <c r="F2853" t="str">
        <f t="shared" si="44"/>
        <v>Average Per Device1-in-2September Monthly System Peak Day50% Cycling10</v>
      </c>
      <c r="G2853">
        <v>3.1884619999999999</v>
      </c>
      <c r="H2853">
        <v>3.1884619999999999</v>
      </c>
      <c r="I2853">
        <v>77.098500000000001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3452</v>
      </c>
      <c r="P2853" t="s">
        <v>59</v>
      </c>
      <c r="Q2853" t="s">
        <v>60</v>
      </c>
    </row>
    <row r="2854" spans="1:17" x14ac:dyDescent="0.25">
      <c r="A2854" t="s">
        <v>43</v>
      </c>
      <c r="B2854" t="s">
        <v>36</v>
      </c>
      <c r="C2854" t="s">
        <v>54</v>
      </c>
      <c r="D2854" t="s">
        <v>31</v>
      </c>
      <c r="E2854">
        <v>10</v>
      </c>
      <c r="F2854" t="str">
        <f t="shared" si="44"/>
        <v>Aggregate1-in-2September Monthly System Peak Day50% Cycling10</v>
      </c>
      <c r="G2854">
        <v>24.458690000000001</v>
      </c>
      <c r="H2854">
        <v>24.458690000000001</v>
      </c>
      <c r="I2854">
        <v>77.098500000000001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3452</v>
      </c>
      <c r="P2854" t="s">
        <v>59</v>
      </c>
      <c r="Q2854" t="s">
        <v>60</v>
      </c>
    </row>
    <row r="2855" spans="1:17" x14ac:dyDescent="0.25">
      <c r="A2855" t="s">
        <v>30</v>
      </c>
      <c r="B2855" t="s">
        <v>36</v>
      </c>
      <c r="C2855" t="s">
        <v>54</v>
      </c>
      <c r="D2855" t="s">
        <v>26</v>
      </c>
      <c r="E2855">
        <v>10</v>
      </c>
      <c r="F2855" t="str">
        <f t="shared" si="44"/>
        <v>Average Per Ton1-in-2September Monthly System Peak DayAll10</v>
      </c>
      <c r="G2855">
        <v>0.82817359999999995</v>
      </c>
      <c r="H2855">
        <v>0.82817359999999995</v>
      </c>
      <c r="I2855">
        <v>77.247100000000003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4789</v>
      </c>
      <c r="P2855" t="s">
        <v>59</v>
      </c>
      <c r="Q2855" t="s">
        <v>60</v>
      </c>
    </row>
    <row r="2856" spans="1:17" x14ac:dyDescent="0.25">
      <c r="A2856" t="s">
        <v>28</v>
      </c>
      <c r="B2856" t="s">
        <v>36</v>
      </c>
      <c r="C2856" t="s">
        <v>54</v>
      </c>
      <c r="D2856" t="s">
        <v>26</v>
      </c>
      <c r="E2856">
        <v>10</v>
      </c>
      <c r="F2856" t="str">
        <f t="shared" si="44"/>
        <v>Average Per Premise1-in-2September Monthly System Peak DayAll10</v>
      </c>
      <c r="G2856">
        <v>7.5980819999999998</v>
      </c>
      <c r="H2856">
        <v>7.5980819999999998</v>
      </c>
      <c r="I2856">
        <v>77.247100000000003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4789</v>
      </c>
      <c r="P2856" t="s">
        <v>59</v>
      </c>
      <c r="Q2856" t="s">
        <v>60</v>
      </c>
    </row>
    <row r="2857" spans="1:17" x14ac:dyDescent="0.25">
      <c r="A2857" t="s">
        <v>29</v>
      </c>
      <c r="B2857" t="s">
        <v>36</v>
      </c>
      <c r="C2857" t="s">
        <v>54</v>
      </c>
      <c r="D2857" t="s">
        <v>26</v>
      </c>
      <c r="E2857">
        <v>10</v>
      </c>
      <c r="F2857" t="str">
        <f t="shared" si="44"/>
        <v>Average Per Device1-in-2September Monthly System Peak DayAll10</v>
      </c>
      <c r="G2857">
        <v>3.213851</v>
      </c>
      <c r="H2857">
        <v>3.2138499999999999</v>
      </c>
      <c r="I2857">
        <v>77.247100000000003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4789</v>
      </c>
      <c r="P2857" t="s">
        <v>59</v>
      </c>
      <c r="Q2857" t="s">
        <v>60</v>
      </c>
    </row>
    <row r="2858" spans="1:17" x14ac:dyDescent="0.25">
      <c r="A2858" t="s">
        <v>43</v>
      </c>
      <c r="B2858" t="s">
        <v>36</v>
      </c>
      <c r="C2858" t="s">
        <v>54</v>
      </c>
      <c r="D2858" t="s">
        <v>26</v>
      </c>
      <c r="E2858">
        <v>10</v>
      </c>
      <c r="F2858" t="str">
        <f t="shared" si="44"/>
        <v>Aggregate1-in-2September Monthly System Peak DayAll10</v>
      </c>
      <c r="G2858">
        <v>36.387219999999999</v>
      </c>
      <c r="H2858">
        <v>36.387219999999999</v>
      </c>
      <c r="I2858">
        <v>77.247100000000003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4789</v>
      </c>
      <c r="P2858" t="s">
        <v>59</v>
      </c>
      <c r="Q2858" t="s">
        <v>60</v>
      </c>
    </row>
    <row r="2859" spans="1:17" x14ac:dyDescent="0.25">
      <c r="A2859" t="s">
        <v>30</v>
      </c>
      <c r="B2859" t="s">
        <v>36</v>
      </c>
      <c r="C2859" t="s">
        <v>49</v>
      </c>
      <c r="D2859" t="s">
        <v>48</v>
      </c>
      <c r="E2859">
        <v>11</v>
      </c>
      <c r="F2859" t="str">
        <f t="shared" si="44"/>
        <v>Average Per Ton1-in-2August Monthly System Peak Day30% Cycling11</v>
      </c>
      <c r="G2859">
        <v>0.94953589999999999</v>
      </c>
      <c r="H2859">
        <v>0.94953589999999999</v>
      </c>
      <c r="I2859">
        <v>83.6464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1337</v>
      </c>
      <c r="P2859" t="s">
        <v>59</v>
      </c>
      <c r="Q2859" t="s">
        <v>60</v>
      </c>
    </row>
    <row r="2860" spans="1:17" x14ac:dyDescent="0.25">
      <c r="A2860" t="s">
        <v>28</v>
      </c>
      <c r="B2860" t="s">
        <v>36</v>
      </c>
      <c r="C2860" t="s">
        <v>49</v>
      </c>
      <c r="D2860" t="s">
        <v>48</v>
      </c>
      <c r="E2860">
        <v>11</v>
      </c>
      <c r="F2860" t="str">
        <f t="shared" si="44"/>
        <v>Average Per Premise1-in-2August Monthly System Peak Day30% Cycling11</v>
      </c>
      <c r="G2860">
        <v>10.074170000000001</v>
      </c>
      <c r="H2860">
        <v>10.074170000000001</v>
      </c>
      <c r="I2860">
        <v>83.6464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1337</v>
      </c>
      <c r="P2860" t="s">
        <v>59</v>
      </c>
      <c r="Q2860" t="s">
        <v>60</v>
      </c>
    </row>
    <row r="2861" spans="1:17" x14ac:dyDescent="0.25">
      <c r="A2861" t="s">
        <v>29</v>
      </c>
      <c r="B2861" t="s">
        <v>36</v>
      </c>
      <c r="C2861" t="s">
        <v>49</v>
      </c>
      <c r="D2861" t="s">
        <v>48</v>
      </c>
      <c r="E2861">
        <v>11</v>
      </c>
      <c r="F2861" t="str">
        <f t="shared" si="44"/>
        <v>Average Per Device1-in-2August Monthly System Peak Day30% Cycling11</v>
      </c>
      <c r="G2861">
        <v>3.6891720000000001</v>
      </c>
      <c r="H2861">
        <v>3.6891720000000001</v>
      </c>
      <c r="I2861">
        <v>83.6464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1337</v>
      </c>
      <c r="P2861" t="s">
        <v>59</v>
      </c>
      <c r="Q2861" t="s">
        <v>60</v>
      </c>
    </row>
    <row r="2862" spans="1:17" x14ac:dyDescent="0.25">
      <c r="A2862" t="s">
        <v>43</v>
      </c>
      <c r="B2862" t="s">
        <v>36</v>
      </c>
      <c r="C2862" t="s">
        <v>49</v>
      </c>
      <c r="D2862" t="s">
        <v>48</v>
      </c>
      <c r="E2862">
        <v>11</v>
      </c>
      <c r="F2862" t="str">
        <f t="shared" si="44"/>
        <v>Aggregate1-in-2August Monthly System Peak Day30% Cycling11</v>
      </c>
      <c r="G2862">
        <v>13.46917</v>
      </c>
      <c r="H2862">
        <v>13.46917</v>
      </c>
      <c r="I2862">
        <v>83.6464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1337</v>
      </c>
      <c r="P2862" t="s">
        <v>59</v>
      </c>
      <c r="Q2862" t="s">
        <v>60</v>
      </c>
    </row>
    <row r="2863" spans="1:17" x14ac:dyDescent="0.25">
      <c r="A2863" t="s">
        <v>30</v>
      </c>
      <c r="B2863" t="s">
        <v>36</v>
      </c>
      <c r="C2863" t="s">
        <v>49</v>
      </c>
      <c r="D2863" t="s">
        <v>31</v>
      </c>
      <c r="E2863">
        <v>11</v>
      </c>
      <c r="F2863" t="str">
        <f t="shared" si="44"/>
        <v>Average Per Ton1-in-2August Monthly System Peak Day50% Cycling11</v>
      </c>
      <c r="G2863">
        <v>0.93745579999999995</v>
      </c>
      <c r="H2863">
        <v>0.93745579999999995</v>
      </c>
      <c r="I2863">
        <v>82.708299999999994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3452</v>
      </c>
      <c r="P2863" t="s">
        <v>59</v>
      </c>
      <c r="Q2863" t="s">
        <v>60</v>
      </c>
    </row>
    <row r="2864" spans="1:17" x14ac:dyDescent="0.25">
      <c r="A2864" t="s">
        <v>28</v>
      </c>
      <c r="B2864" t="s">
        <v>36</v>
      </c>
      <c r="C2864" t="s">
        <v>49</v>
      </c>
      <c r="D2864" t="s">
        <v>31</v>
      </c>
      <c r="E2864">
        <v>11</v>
      </c>
      <c r="F2864" t="str">
        <f t="shared" si="44"/>
        <v>Average Per Premise1-in-2August Monthly System Peak Day50% Cycling11</v>
      </c>
      <c r="G2864">
        <v>8.079637</v>
      </c>
      <c r="H2864">
        <v>8.079637</v>
      </c>
      <c r="I2864">
        <v>82.708299999999994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3452</v>
      </c>
      <c r="P2864" t="s">
        <v>59</v>
      </c>
      <c r="Q2864" t="s">
        <v>60</v>
      </c>
    </row>
    <row r="2865" spans="1:17" x14ac:dyDescent="0.25">
      <c r="A2865" t="s">
        <v>29</v>
      </c>
      <c r="B2865" t="s">
        <v>36</v>
      </c>
      <c r="C2865" t="s">
        <v>49</v>
      </c>
      <c r="D2865" t="s">
        <v>31</v>
      </c>
      <c r="E2865">
        <v>11</v>
      </c>
      <c r="F2865" t="str">
        <f t="shared" si="44"/>
        <v>Average Per Device1-in-2August Monthly System Peak Day50% Cycling11</v>
      </c>
      <c r="G2865">
        <v>3.6358890000000001</v>
      </c>
      <c r="H2865">
        <v>3.6358890000000001</v>
      </c>
      <c r="I2865">
        <v>82.708299999999994</v>
      </c>
      <c r="J2865">
        <v>0</v>
      </c>
      <c r="K2865">
        <v>0</v>
      </c>
      <c r="L2865">
        <v>0</v>
      </c>
      <c r="M2865">
        <v>0</v>
      </c>
      <c r="N2865">
        <v>0</v>
      </c>
      <c r="O2865">
        <v>3452</v>
      </c>
      <c r="P2865" t="s">
        <v>59</v>
      </c>
      <c r="Q2865" t="s">
        <v>60</v>
      </c>
    </row>
    <row r="2866" spans="1:17" x14ac:dyDescent="0.25">
      <c r="A2866" t="s">
        <v>43</v>
      </c>
      <c r="B2866" t="s">
        <v>36</v>
      </c>
      <c r="C2866" t="s">
        <v>49</v>
      </c>
      <c r="D2866" t="s">
        <v>31</v>
      </c>
      <c r="E2866">
        <v>11</v>
      </c>
      <c r="F2866" t="str">
        <f t="shared" si="44"/>
        <v>Aggregate1-in-2August Monthly System Peak Day50% Cycling11</v>
      </c>
      <c r="G2866">
        <v>27.890910000000002</v>
      </c>
      <c r="H2866">
        <v>27.890910000000002</v>
      </c>
      <c r="I2866">
        <v>82.708299999999994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3452</v>
      </c>
      <c r="P2866" t="s">
        <v>59</v>
      </c>
      <c r="Q2866" t="s">
        <v>60</v>
      </c>
    </row>
    <row r="2867" spans="1:17" x14ac:dyDescent="0.25">
      <c r="A2867" t="s">
        <v>30</v>
      </c>
      <c r="B2867" t="s">
        <v>36</v>
      </c>
      <c r="C2867" t="s">
        <v>49</v>
      </c>
      <c r="D2867" t="s">
        <v>26</v>
      </c>
      <c r="E2867">
        <v>11</v>
      </c>
      <c r="F2867" t="str">
        <f t="shared" si="44"/>
        <v>Average Per Ton1-in-2August Monthly System Peak DayAll11</v>
      </c>
      <c r="G2867">
        <v>0.94082860000000001</v>
      </c>
      <c r="H2867">
        <v>0.94082860000000001</v>
      </c>
      <c r="I2867">
        <v>82.970200000000006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4789</v>
      </c>
      <c r="P2867" t="s">
        <v>59</v>
      </c>
      <c r="Q2867" t="s">
        <v>60</v>
      </c>
    </row>
    <row r="2868" spans="1:17" x14ac:dyDescent="0.25">
      <c r="A2868" t="s">
        <v>28</v>
      </c>
      <c r="B2868" t="s">
        <v>36</v>
      </c>
      <c r="C2868" t="s">
        <v>49</v>
      </c>
      <c r="D2868" t="s">
        <v>26</v>
      </c>
      <c r="E2868">
        <v>11</v>
      </c>
      <c r="F2868" t="str">
        <f t="shared" si="44"/>
        <v>Average Per Premise1-in-2August Monthly System Peak DayAll11</v>
      </c>
      <c r="G2868">
        <v>8.6316360000000003</v>
      </c>
      <c r="H2868">
        <v>8.6316360000000003</v>
      </c>
      <c r="I2868">
        <v>82.970200000000006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4789</v>
      </c>
      <c r="P2868" t="s">
        <v>59</v>
      </c>
      <c r="Q2868" t="s">
        <v>60</v>
      </c>
    </row>
    <row r="2869" spans="1:17" x14ac:dyDescent="0.25">
      <c r="A2869" t="s">
        <v>29</v>
      </c>
      <c r="B2869" t="s">
        <v>36</v>
      </c>
      <c r="C2869" t="s">
        <v>49</v>
      </c>
      <c r="D2869" t="s">
        <v>26</v>
      </c>
      <c r="E2869">
        <v>11</v>
      </c>
      <c r="F2869" t="str">
        <f t="shared" si="44"/>
        <v>Average Per Device1-in-2August Monthly System Peak DayAll11</v>
      </c>
      <c r="G2869">
        <v>3.6510250000000002</v>
      </c>
      <c r="H2869">
        <v>3.6510250000000002</v>
      </c>
      <c r="I2869">
        <v>82.970200000000006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4789</v>
      </c>
      <c r="P2869" t="s">
        <v>59</v>
      </c>
      <c r="Q2869" t="s">
        <v>60</v>
      </c>
    </row>
    <row r="2870" spans="1:17" x14ac:dyDescent="0.25">
      <c r="A2870" t="s">
        <v>43</v>
      </c>
      <c r="B2870" t="s">
        <v>36</v>
      </c>
      <c r="C2870" t="s">
        <v>49</v>
      </c>
      <c r="D2870" t="s">
        <v>26</v>
      </c>
      <c r="E2870">
        <v>11</v>
      </c>
      <c r="F2870" t="str">
        <f t="shared" si="44"/>
        <v>Aggregate1-in-2August Monthly System Peak DayAll11</v>
      </c>
      <c r="G2870">
        <v>41.336910000000003</v>
      </c>
      <c r="H2870">
        <v>41.336910000000003</v>
      </c>
      <c r="I2870">
        <v>82.970200000000006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4789</v>
      </c>
      <c r="P2870" t="s">
        <v>59</v>
      </c>
      <c r="Q2870" t="s">
        <v>60</v>
      </c>
    </row>
    <row r="2871" spans="1:17" x14ac:dyDescent="0.25">
      <c r="A2871" t="s">
        <v>30</v>
      </c>
      <c r="B2871" t="s">
        <v>36</v>
      </c>
      <c r="C2871" t="s">
        <v>37</v>
      </c>
      <c r="D2871" t="s">
        <v>48</v>
      </c>
      <c r="E2871">
        <v>11</v>
      </c>
      <c r="F2871" t="str">
        <f t="shared" si="44"/>
        <v>Average Per Ton1-in-2August Typical Event Day30% Cycling11</v>
      </c>
      <c r="G2871">
        <v>0.86160550000000002</v>
      </c>
      <c r="H2871">
        <v>0.86160550000000002</v>
      </c>
      <c r="I2871">
        <v>79.028599999999997</v>
      </c>
      <c r="J2871">
        <v>0</v>
      </c>
      <c r="K2871">
        <v>0</v>
      </c>
      <c r="L2871">
        <v>0</v>
      </c>
      <c r="M2871">
        <v>0</v>
      </c>
      <c r="N2871">
        <v>0</v>
      </c>
      <c r="O2871">
        <v>1337</v>
      </c>
      <c r="P2871" t="s">
        <v>59</v>
      </c>
      <c r="Q2871" t="s">
        <v>60</v>
      </c>
    </row>
    <row r="2872" spans="1:17" x14ac:dyDescent="0.25">
      <c r="A2872" t="s">
        <v>28</v>
      </c>
      <c r="B2872" t="s">
        <v>36</v>
      </c>
      <c r="C2872" t="s">
        <v>37</v>
      </c>
      <c r="D2872" t="s">
        <v>48</v>
      </c>
      <c r="E2872">
        <v>11</v>
      </c>
      <c r="F2872" t="str">
        <f t="shared" si="44"/>
        <v>Average Per Premise1-in-2August Typical Event Day30% Cycling11</v>
      </c>
      <c r="G2872">
        <v>9.1412669999999991</v>
      </c>
      <c r="H2872">
        <v>9.1412669999999991</v>
      </c>
      <c r="I2872">
        <v>79.028599999999997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1337</v>
      </c>
      <c r="P2872" t="s">
        <v>59</v>
      </c>
      <c r="Q2872" t="s">
        <v>60</v>
      </c>
    </row>
    <row r="2873" spans="1:17" x14ac:dyDescent="0.25">
      <c r="A2873" t="s">
        <v>29</v>
      </c>
      <c r="B2873" t="s">
        <v>36</v>
      </c>
      <c r="C2873" t="s">
        <v>37</v>
      </c>
      <c r="D2873" t="s">
        <v>48</v>
      </c>
      <c r="E2873">
        <v>11</v>
      </c>
      <c r="F2873" t="str">
        <f t="shared" si="44"/>
        <v>Average Per Device1-in-2August Typical Event Day30% Cycling11</v>
      </c>
      <c r="G2873">
        <v>3.3475410000000001</v>
      </c>
      <c r="H2873">
        <v>3.3475410000000001</v>
      </c>
      <c r="I2873">
        <v>79.028599999999997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1337</v>
      </c>
      <c r="P2873" t="s">
        <v>59</v>
      </c>
      <c r="Q2873" t="s">
        <v>60</v>
      </c>
    </row>
    <row r="2874" spans="1:17" x14ac:dyDescent="0.25">
      <c r="A2874" t="s">
        <v>43</v>
      </c>
      <c r="B2874" t="s">
        <v>36</v>
      </c>
      <c r="C2874" t="s">
        <v>37</v>
      </c>
      <c r="D2874" t="s">
        <v>48</v>
      </c>
      <c r="E2874">
        <v>11</v>
      </c>
      <c r="F2874" t="str">
        <f t="shared" si="44"/>
        <v>Aggregate1-in-2August Typical Event Day30% Cycling11</v>
      </c>
      <c r="G2874">
        <v>12.221869999999999</v>
      </c>
      <c r="H2874">
        <v>12.221869999999999</v>
      </c>
      <c r="I2874">
        <v>79.028599999999997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1337</v>
      </c>
      <c r="P2874" t="s">
        <v>59</v>
      </c>
      <c r="Q2874" t="s">
        <v>60</v>
      </c>
    </row>
    <row r="2875" spans="1:17" x14ac:dyDescent="0.25">
      <c r="A2875" t="s">
        <v>30</v>
      </c>
      <c r="B2875" t="s">
        <v>36</v>
      </c>
      <c r="C2875" t="s">
        <v>37</v>
      </c>
      <c r="D2875" t="s">
        <v>31</v>
      </c>
      <c r="E2875">
        <v>11</v>
      </c>
      <c r="F2875" t="str">
        <f t="shared" si="44"/>
        <v>Average Per Ton1-in-2August Typical Event Day50% Cycling11</v>
      </c>
      <c r="G2875">
        <v>0.90108549999999998</v>
      </c>
      <c r="H2875">
        <v>0.90108549999999998</v>
      </c>
      <c r="I2875">
        <v>78.174999999999997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3452</v>
      </c>
      <c r="P2875" t="s">
        <v>59</v>
      </c>
      <c r="Q2875" t="s">
        <v>60</v>
      </c>
    </row>
    <row r="2876" spans="1:17" x14ac:dyDescent="0.25">
      <c r="A2876" t="s">
        <v>28</v>
      </c>
      <c r="B2876" t="s">
        <v>36</v>
      </c>
      <c r="C2876" t="s">
        <v>37</v>
      </c>
      <c r="D2876" t="s">
        <v>31</v>
      </c>
      <c r="E2876">
        <v>11</v>
      </c>
      <c r="F2876" t="str">
        <f t="shared" si="44"/>
        <v>Average Per Premise1-in-2August Typical Event Day50% Cycling11</v>
      </c>
      <c r="G2876">
        <v>7.7661720000000001</v>
      </c>
      <c r="H2876">
        <v>7.7661730000000002</v>
      </c>
      <c r="I2876">
        <v>78.174999999999997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3452</v>
      </c>
      <c r="P2876" t="s">
        <v>59</v>
      </c>
      <c r="Q2876" t="s">
        <v>60</v>
      </c>
    </row>
    <row r="2877" spans="1:17" x14ac:dyDescent="0.25">
      <c r="A2877" t="s">
        <v>29</v>
      </c>
      <c r="B2877" t="s">
        <v>36</v>
      </c>
      <c r="C2877" t="s">
        <v>37</v>
      </c>
      <c r="D2877" t="s">
        <v>31</v>
      </c>
      <c r="E2877">
        <v>11</v>
      </c>
      <c r="F2877" t="str">
        <f t="shared" si="44"/>
        <v>Average Per Device1-in-2August Typical Event Day50% Cycling11</v>
      </c>
      <c r="G2877">
        <v>3.494828</v>
      </c>
      <c r="H2877">
        <v>3.494828</v>
      </c>
      <c r="I2877">
        <v>78.174999999999997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3452</v>
      </c>
      <c r="P2877" t="s">
        <v>59</v>
      </c>
      <c r="Q2877" t="s">
        <v>60</v>
      </c>
    </row>
    <row r="2878" spans="1:17" x14ac:dyDescent="0.25">
      <c r="A2878" t="s">
        <v>43</v>
      </c>
      <c r="B2878" t="s">
        <v>36</v>
      </c>
      <c r="C2878" t="s">
        <v>37</v>
      </c>
      <c r="D2878" t="s">
        <v>31</v>
      </c>
      <c r="E2878">
        <v>11</v>
      </c>
      <c r="F2878" t="str">
        <f t="shared" si="44"/>
        <v>Aggregate1-in-2August Typical Event Day50% Cycling11</v>
      </c>
      <c r="G2878">
        <v>26.80883</v>
      </c>
      <c r="H2878">
        <v>26.80883</v>
      </c>
      <c r="I2878">
        <v>78.174999999999997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3452</v>
      </c>
      <c r="P2878" t="s">
        <v>59</v>
      </c>
      <c r="Q2878" t="s">
        <v>60</v>
      </c>
    </row>
    <row r="2879" spans="1:17" x14ac:dyDescent="0.25">
      <c r="A2879" t="s">
        <v>30</v>
      </c>
      <c r="B2879" t="s">
        <v>36</v>
      </c>
      <c r="C2879" t="s">
        <v>37</v>
      </c>
      <c r="D2879" t="s">
        <v>26</v>
      </c>
      <c r="E2879">
        <v>11</v>
      </c>
      <c r="F2879" t="str">
        <f t="shared" si="44"/>
        <v>Average Per Ton1-in-2August Typical Event DayAll11</v>
      </c>
      <c r="G2879">
        <v>0.89006260000000004</v>
      </c>
      <c r="H2879">
        <v>0.89006269999999998</v>
      </c>
      <c r="I2879">
        <v>78.413300000000007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4789</v>
      </c>
      <c r="P2879" t="s">
        <v>59</v>
      </c>
      <c r="Q2879" t="s">
        <v>60</v>
      </c>
    </row>
    <row r="2880" spans="1:17" x14ac:dyDescent="0.25">
      <c r="A2880" t="s">
        <v>28</v>
      </c>
      <c r="B2880" t="s">
        <v>36</v>
      </c>
      <c r="C2880" t="s">
        <v>37</v>
      </c>
      <c r="D2880" t="s">
        <v>26</v>
      </c>
      <c r="E2880">
        <v>11</v>
      </c>
      <c r="F2880" t="str">
        <f t="shared" si="44"/>
        <v>Average Per Premise1-in-2August Typical Event DayAll11</v>
      </c>
      <c r="G2880">
        <v>8.1658840000000001</v>
      </c>
      <c r="H2880">
        <v>8.1658840000000001</v>
      </c>
      <c r="I2880">
        <v>78.413300000000007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4789</v>
      </c>
      <c r="P2880" t="s">
        <v>59</v>
      </c>
      <c r="Q2880" t="s">
        <v>60</v>
      </c>
    </row>
    <row r="2881" spans="1:17" x14ac:dyDescent="0.25">
      <c r="A2881" t="s">
        <v>29</v>
      </c>
      <c r="B2881" t="s">
        <v>36</v>
      </c>
      <c r="C2881" t="s">
        <v>37</v>
      </c>
      <c r="D2881" t="s">
        <v>26</v>
      </c>
      <c r="E2881">
        <v>11</v>
      </c>
      <c r="F2881" t="str">
        <f t="shared" si="44"/>
        <v>Average Per Device1-in-2August Typical Event DayAll11</v>
      </c>
      <c r="G2881">
        <v>3.4540199999999999</v>
      </c>
      <c r="H2881">
        <v>3.4540199999999999</v>
      </c>
      <c r="I2881">
        <v>78.413300000000007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4789</v>
      </c>
      <c r="P2881" t="s">
        <v>59</v>
      </c>
      <c r="Q2881" t="s">
        <v>60</v>
      </c>
    </row>
    <row r="2882" spans="1:17" x14ac:dyDescent="0.25">
      <c r="A2882" t="s">
        <v>43</v>
      </c>
      <c r="B2882" t="s">
        <v>36</v>
      </c>
      <c r="C2882" t="s">
        <v>37</v>
      </c>
      <c r="D2882" t="s">
        <v>26</v>
      </c>
      <c r="E2882">
        <v>11</v>
      </c>
      <c r="F2882" t="str">
        <f t="shared" si="44"/>
        <v>Aggregate1-in-2August Typical Event DayAll11</v>
      </c>
      <c r="G2882">
        <v>39.10642</v>
      </c>
      <c r="H2882">
        <v>39.10642</v>
      </c>
      <c r="I2882">
        <v>78.413300000000007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4789</v>
      </c>
      <c r="P2882" t="s">
        <v>59</v>
      </c>
      <c r="Q2882" t="s">
        <v>60</v>
      </c>
    </row>
    <row r="2883" spans="1:17" x14ac:dyDescent="0.25">
      <c r="A2883" t="s">
        <v>30</v>
      </c>
      <c r="B2883" t="s">
        <v>36</v>
      </c>
      <c r="C2883" t="s">
        <v>50</v>
      </c>
      <c r="D2883" t="s">
        <v>48</v>
      </c>
      <c r="E2883">
        <v>11</v>
      </c>
      <c r="F2883" t="str">
        <f t="shared" ref="F2883:F2946" si="45">CONCATENATE(A2883,B2883,C2883,D2883,E2883)</f>
        <v>Average Per Ton1-in-2July Monthly System Peak Day30% Cycling11</v>
      </c>
      <c r="G2883">
        <v>0.80728610000000001</v>
      </c>
      <c r="H2883">
        <v>0.80728619999999995</v>
      </c>
      <c r="I2883">
        <v>73.809899999999999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1337</v>
      </c>
      <c r="P2883" t="s">
        <v>59</v>
      </c>
      <c r="Q2883" t="s">
        <v>60</v>
      </c>
    </row>
    <row r="2884" spans="1:17" x14ac:dyDescent="0.25">
      <c r="A2884" t="s">
        <v>28</v>
      </c>
      <c r="B2884" t="s">
        <v>36</v>
      </c>
      <c r="C2884" t="s">
        <v>50</v>
      </c>
      <c r="D2884" t="s">
        <v>48</v>
      </c>
      <c r="E2884">
        <v>11</v>
      </c>
      <c r="F2884" t="str">
        <f t="shared" si="45"/>
        <v>Average Per Premise1-in-2July Monthly System Peak Day30% Cycling11</v>
      </c>
      <c r="G2884">
        <v>8.5649619999999995</v>
      </c>
      <c r="H2884">
        <v>8.5649619999999995</v>
      </c>
      <c r="I2884">
        <v>73.809899999999999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1337</v>
      </c>
      <c r="P2884" t="s">
        <v>59</v>
      </c>
      <c r="Q2884" t="s">
        <v>60</v>
      </c>
    </row>
    <row r="2885" spans="1:17" x14ac:dyDescent="0.25">
      <c r="A2885" t="s">
        <v>29</v>
      </c>
      <c r="B2885" t="s">
        <v>36</v>
      </c>
      <c r="C2885" t="s">
        <v>50</v>
      </c>
      <c r="D2885" t="s">
        <v>48</v>
      </c>
      <c r="E2885">
        <v>11</v>
      </c>
      <c r="F2885" t="str">
        <f t="shared" si="45"/>
        <v>Average Per Device1-in-2July Monthly System Peak Day30% Cycling11</v>
      </c>
      <c r="G2885">
        <v>3.136498</v>
      </c>
      <c r="H2885">
        <v>3.136498</v>
      </c>
      <c r="I2885">
        <v>73.809899999999999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1337</v>
      </c>
      <c r="P2885" t="s">
        <v>59</v>
      </c>
      <c r="Q2885" t="s">
        <v>60</v>
      </c>
    </row>
    <row r="2886" spans="1:17" x14ac:dyDescent="0.25">
      <c r="A2886" t="s">
        <v>43</v>
      </c>
      <c r="B2886" t="s">
        <v>36</v>
      </c>
      <c r="C2886" t="s">
        <v>50</v>
      </c>
      <c r="D2886" t="s">
        <v>48</v>
      </c>
      <c r="E2886">
        <v>11</v>
      </c>
      <c r="F2886" t="str">
        <f t="shared" si="45"/>
        <v>Aggregate1-in-2July Monthly System Peak Day30% Cycling11</v>
      </c>
      <c r="G2886">
        <v>11.45135</v>
      </c>
      <c r="H2886">
        <v>11.45135</v>
      </c>
      <c r="I2886">
        <v>73.809899999999999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1337</v>
      </c>
      <c r="P2886" t="s">
        <v>59</v>
      </c>
      <c r="Q2886" t="s">
        <v>60</v>
      </c>
    </row>
    <row r="2887" spans="1:17" x14ac:dyDescent="0.25">
      <c r="A2887" t="s">
        <v>30</v>
      </c>
      <c r="B2887" t="s">
        <v>36</v>
      </c>
      <c r="C2887" t="s">
        <v>50</v>
      </c>
      <c r="D2887" t="s">
        <v>31</v>
      </c>
      <c r="E2887">
        <v>11</v>
      </c>
      <c r="F2887" t="str">
        <f t="shared" si="45"/>
        <v>Average Per Ton1-in-2July Monthly System Peak Day50% Cycling11</v>
      </c>
      <c r="G2887">
        <v>0.87971509999999997</v>
      </c>
      <c r="H2887">
        <v>0.87971509999999997</v>
      </c>
      <c r="I2887">
        <v>73.336399999999998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3452</v>
      </c>
      <c r="P2887" t="s">
        <v>59</v>
      </c>
      <c r="Q2887" t="s">
        <v>60</v>
      </c>
    </row>
    <row r="2888" spans="1:17" x14ac:dyDescent="0.25">
      <c r="A2888" t="s">
        <v>28</v>
      </c>
      <c r="B2888" t="s">
        <v>36</v>
      </c>
      <c r="C2888" t="s">
        <v>50</v>
      </c>
      <c r="D2888" t="s">
        <v>31</v>
      </c>
      <c r="E2888">
        <v>11</v>
      </c>
      <c r="F2888" t="str">
        <f t="shared" si="45"/>
        <v>Average Per Premise1-in-2July Monthly System Peak Day50% Cycling11</v>
      </c>
      <c r="G2888">
        <v>7.5819879999999999</v>
      </c>
      <c r="H2888">
        <v>7.5819879999999999</v>
      </c>
      <c r="I2888">
        <v>73.336399999999998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3452</v>
      </c>
      <c r="P2888" t="s">
        <v>59</v>
      </c>
      <c r="Q2888" t="s">
        <v>60</v>
      </c>
    </row>
    <row r="2889" spans="1:17" x14ac:dyDescent="0.25">
      <c r="A2889" t="s">
        <v>29</v>
      </c>
      <c r="B2889" t="s">
        <v>36</v>
      </c>
      <c r="C2889" t="s">
        <v>50</v>
      </c>
      <c r="D2889" t="s">
        <v>31</v>
      </c>
      <c r="E2889">
        <v>11</v>
      </c>
      <c r="F2889" t="str">
        <f t="shared" si="45"/>
        <v>Average Per Device1-in-2July Monthly System Peak Day50% Cycling11</v>
      </c>
      <c r="G2889">
        <v>3.4119440000000001</v>
      </c>
      <c r="H2889">
        <v>3.4119440000000001</v>
      </c>
      <c r="I2889">
        <v>73.336399999999998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3452</v>
      </c>
      <c r="P2889" t="s">
        <v>59</v>
      </c>
      <c r="Q2889" t="s">
        <v>60</v>
      </c>
    </row>
    <row r="2890" spans="1:17" x14ac:dyDescent="0.25">
      <c r="A2890" t="s">
        <v>43</v>
      </c>
      <c r="B2890" t="s">
        <v>36</v>
      </c>
      <c r="C2890" t="s">
        <v>50</v>
      </c>
      <c r="D2890" t="s">
        <v>31</v>
      </c>
      <c r="E2890">
        <v>11</v>
      </c>
      <c r="F2890" t="str">
        <f t="shared" si="45"/>
        <v>Aggregate1-in-2July Monthly System Peak Day50% Cycling11</v>
      </c>
      <c r="G2890">
        <v>26.173020000000001</v>
      </c>
      <c r="H2890">
        <v>26.173020000000001</v>
      </c>
      <c r="I2890">
        <v>73.336399999999998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3452</v>
      </c>
      <c r="P2890" t="s">
        <v>59</v>
      </c>
      <c r="Q2890" t="s">
        <v>60</v>
      </c>
    </row>
    <row r="2891" spans="1:17" x14ac:dyDescent="0.25">
      <c r="A2891" t="s">
        <v>30</v>
      </c>
      <c r="B2891" t="s">
        <v>36</v>
      </c>
      <c r="C2891" t="s">
        <v>50</v>
      </c>
      <c r="D2891" t="s">
        <v>26</v>
      </c>
      <c r="E2891">
        <v>11</v>
      </c>
      <c r="F2891" t="str">
        <f t="shared" si="45"/>
        <v>Average Per Ton1-in-2July Monthly System Peak DayAll11</v>
      </c>
      <c r="G2891">
        <v>0.8594929</v>
      </c>
      <c r="H2891">
        <v>0.8594929</v>
      </c>
      <c r="I2891">
        <v>73.468599999999995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4789</v>
      </c>
      <c r="P2891" t="s">
        <v>59</v>
      </c>
      <c r="Q2891" t="s">
        <v>60</v>
      </c>
    </row>
    <row r="2892" spans="1:17" x14ac:dyDescent="0.25">
      <c r="A2892" t="s">
        <v>28</v>
      </c>
      <c r="B2892" t="s">
        <v>36</v>
      </c>
      <c r="C2892" t="s">
        <v>50</v>
      </c>
      <c r="D2892" t="s">
        <v>26</v>
      </c>
      <c r="E2892">
        <v>11</v>
      </c>
      <c r="F2892" t="str">
        <f t="shared" si="45"/>
        <v>Average Per Premise1-in-2July Monthly System Peak DayAll11</v>
      </c>
      <c r="G2892">
        <v>7.8854220000000002</v>
      </c>
      <c r="H2892">
        <v>7.8854220000000002</v>
      </c>
      <c r="I2892">
        <v>73.468599999999995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4789</v>
      </c>
      <c r="P2892" t="s">
        <v>59</v>
      </c>
      <c r="Q2892" t="s">
        <v>60</v>
      </c>
    </row>
    <row r="2893" spans="1:17" x14ac:dyDescent="0.25">
      <c r="A2893" t="s">
        <v>29</v>
      </c>
      <c r="B2893" t="s">
        <v>36</v>
      </c>
      <c r="C2893" t="s">
        <v>50</v>
      </c>
      <c r="D2893" t="s">
        <v>26</v>
      </c>
      <c r="E2893">
        <v>11</v>
      </c>
      <c r="F2893" t="str">
        <f t="shared" si="45"/>
        <v>Average Per Device1-in-2July Monthly System Peak DayAll11</v>
      </c>
      <c r="G2893">
        <v>3.3353899999999999</v>
      </c>
      <c r="H2893">
        <v>3.3353899999999999</v>
      </c>
      <c r="I2893">
        <v>73.468599999999995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4789</v>
      </c>
      <c r="P2893" t="s">
        <v>59</v>
      </c>
      <c r="Q2893" t="s">
        <v>60</v>
      </c>
    </row>
    <row r="2894" spans="1:17" x14ac:dyDescent="0.25">
      <c r="A2894" t="s">
        <v>43</v>
      </c>
      <c r="B2894" t="s">
        <v>36</v>
      </c>
      <c r="C2894" t="s">
        <v>50</v>
      </c>
      <c r="D2894" t="s">
        <v>26</v>
      </c>
      <c r="E2894">
        <v>11</v>
      </c>
      <c r="F2894" t="str">
        <f t="shared" si="45"/>
        <v>Aggregate1-in-2July Monthly System Peak DayAll11</v>
      </c>
      <c r="G2894">
        <v>37.763289999999998</v>
      </c>
      <c r="H2894">
        <v>37.763280000000002</v>
      </c>
      <c r="I2894">
        <v>73.468599999999995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4789</v>
      </c>
      <c r="P2894" t="s">
        <v>59</v>
      </c>
      <c r="Q2894" t="s">
        <v>60</v>
      </c>
    </row>
    <row r="2895" spans="1:17" x14ac:dyDescent="0.25">
      <c r="A2895" t="s">
        <v>30</v>
      </c>
      <c r="B2895" t="s">
        <v>36</v>
      </c>
      <c r="C2895" t="s">
        <v>51</v>
      </c>
      <c r="D2895" t="s">
        <v>48</v>
      </c>
      <c r="E2895">
        <v>11</v>
      </c>
      <c r="F2895" t="str">
        <f t="shared" si="45"/>
        <v>Average Per Ton1-in-2June Monthly System Peak Day30% Cycling11</v>
      </c>
      <c r="G2895">
        <v>0.72272409999999998</v>
      </c>
      <c r="H2895">
        <v>0.72272409999999998</v>
      </c>
      <c r="I2895">
        <v>75.372600000000006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1337</v>
      </c>
      <c r="P2895" t="s">
        <v>59</v>
      </c>
      <c r="Q2895" t="s">
        <v>60</v>
      </c>
    </row>
    <row r="2896" spans="1:17" x14ac:dyDescent="0.25">
      <c r="A2896" t="s">
        <v>28</v>
      </c>
      <c r="B2896" t="s">
        <v>36</v>
      </c>
      <c r="C2896" t="s">
        <v>51</v>
      </c>
      <c r="D2896" t="s">
        <v>48</v>
      </c>
      <c r="E2896">
        <v>11</v>
      </c>
      <c r="F2896" t="str">
        <f t="shared" si="45"/>
        <v>Average Per Premise1-in-2June Monthly System Peak Day30% Cycling11</v>
      </c>
      <c r="G2896">
        <v>7.6677949999999999</v>
      </c>
      <c r="H2896">
        <v>7.6677949999999999</v>
      </c>
      <c r="I2896">
        <v>75.372600000000006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1337</v>
      </c>
      <c r="P2896" t="s">
        <v>59</v>
      </c>
      <c r="Q2896" t="s">
        <v>60</v>
      </c>
    </row>
    <row r="2897" spans="1:17" x14ac:dyDescent="0.25">
      <c r="A2897" t="s">
        <v>29</v>
      </c>
      <c r="B2897" t="s">
        <v>36</v>
      </c>
      <c r="C2897" t="s">
        <v>51</v>
      </c>
      <c r="D2897" t="s">
        <v>48</v>
      </c>
      <c r="E2897">
        <v>11</v>
      </c>
      <c r="F2897" t="str">
        <f t="shared" si="45"/>
        <v>Average Per Device1-in-2June Monthly System Peak Day30% Cycling11</v>
      </c>
      <c r="G2897">
        <v>2.8079550000000002</v>
      </c>
      <c r="H2897">
        <v>2.8079540000000001</v>
      </c>
      <c r="I2897">
        <v>75.372600000000006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1337</v>
      </c>
      <c r="P2897" t="s">
        <v>59</v>
      </c>
      <c r="Q2897" t="s">
        <v>60</v>
      </c>
    </row>
    <row r="2898" spans="1:17" x14ac:dyDescent="0.25">
      <c r="A2898" t="s">
        <v>43</v>
      </c>
      <c r="B2898" t="s">
        <v>36</v>
      </c>
      <c r="C2898" t="s">
        <v>51</v>
      </c>
      <c r="D2898" t="s">
        <v>48</v>
      </c>
      <c r="E2898">
        <v>11</v>
      </c>
      <c r="F2898" t="str">
        <f t="shared" si="45"/>
        <v>Aggregate1-in-2June Monthly System Peak Day30% Cycling11</v>
      </c>
      <c r="G2898">
        <v>10.25184</v>
      </c>
      <c r="H2898">
        <v>10.25184</v>
      </c>
      <c r="I2898">
        <v>75.372600000000006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1337</v>
      </c>
      <c r="P2898" t="s">
        <v>59</v>
      </c>
      <c r="Q2898" t="s">
        <v>60</v>
      </c>
    </row>
    <row r="2899" spans="1:17" x14ac:dyDescent="0.25">
      <c r="A2899" t="s">
        <v>30</v>
      </c>
      <c r="B2899" t="s">
        <v>36</v>
      </c>
      <c r="C2899" t="s">
        <v>51</v>
      </c>
      <c r="D2899" t="s">
        <v>31</v>
      </c>
      <c r="E2899">
        <v>11</v>
      </c>
      <c r="F2899" t="str">
        <f t="shared" si="45"/>
        <v>Average Per Ton1-in-2June Monthly System Peak Day50% Cycling11</v>
      </c>
      <c r="G2899">
        <v>0.84380569999999999</v>
      </c>
      <c r="H2899">
        <v>0.84380569999999999</v>
      </c>
      <c r="I2899">
        <v>74.591099999999997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3452</v>
      </c>
      <c r="P2899" t="s">
        <v>59</v>
      </c>
      <c r="Q2899" t="s">
        <v>60</v>
      </c>
    </row>
    <row r="2900" spans="1:17" x14ac:dyDescent="0.25">
      <c r="A2900" t="s">
        <v>28</v>
      </c>
      <c r="B2900" t="s">
        <v>36</v>
      </c>
      <c r="C2900" t="s">
        <v>51</v>
      </c>
      <c r="D2900" t="s">
        <v>31</v>
      </c>
      <c r="E2900">
        <v>11</v>
      </c>
      <c r="F2900" t="str">
        <f t="shared" si="45"/>
        <v>Average Per Premise1-in-2June Monthly System Peak Day50% Cycling11</v>
      </c>
      <c r="G2900">
        <v>7.2724960000000003</v>
      </c>
      <c r="H2900">
        <v>7.2724960000000003</v>
      </c>
      <c r="I2900">
        <v>74.591099999999997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3452</v>
      </c>
      <c r="P2900" t="s">
        <v>59</v>
      </c>
      <c r="Q2900" t="s">
        <v>60</v>
      </c>
    </row>
    <row r="2901" spans="1:17" x14ac:dyDescent="0.25">
      <c r="A2901" t="s">
        <v>29</v>
      </c>
      <c r="B2901" t="s">
        <v>36</v>
      </c>
      <c r="C2901" t="s">
        <v>51</v>
      </c>
      <c r="D2901" t="s">
        <v>31</v>
      </c>
      <c r="E2901">
        <v>11</v>
      </c>
      <c r="F2901" t="str">
        <f t="shared" si="45"/>
        <v>Average Per Device1-in-2June Monthly System Peak Day50% Cycling11</v>
      </c>
      <c r="G2901">
        <v>3.2726709999999999</v>
      </c>
      <c r="H2901">
        <v>3.2726709999999999</v>
      </c>
      <c r="I2901">
        <v>74.591099999999997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3452</v>
      </c>
      <c r="P2901" t="s">
        <v>59</v>
      </c>
      <c r="Q2901" t="s">
        <v>60</v>
      </c>
    </row>
    <row r="2902" spans="1:17" x14ac:dyDescent="0.25">
      <c r="A2902" t="s">
        <v>43</v>
      </c>
      <c r="B2902" t="s">
        <v>36</v>
      </c>
      <c r="C2902" t="s">
        <v>51</v>
      </c>
      <c r="D2902" t="s">
        <v>31</v>
      </c>
      <c r="E2902">
        <v>11</v>
      </c>
      <c r="F2902" t="str">
        <f t="shared" si="45"/>
        <v>Aggregate1-in-2June Monthly System Peak Day50% Cycling11</v>
      </c>
      <c r="G2902">
        <v>25.104659999999999</v>
      </c>
      <c r="H2902">
        <v>25.104659999999999</v>
      </c>
      <c r="I2902">
        <v>74.591099999999997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3452</v>
      </c>
      <c r="P2902" t="s">
        <v>59</v>
      </c>
      <c r="Q2902" t="s">
        <v>60</v>
      </c>
    </row>
    <row r="2903" spans="1:17" x14ac:dyDescent="0.25">
      <c r="A2903" t="s">
        <v>30</v>
      </c>
      <c r="B2903" t="s">
        <v>36</v>
      </c>
      <c r="C2903" t="s">
        <v>51</v>
      </c>
      <c r="D2903" t="s">
        <v>26</v>
      </c>
      <c r="E2903">
        <v>11</v>
      </c>
      <c r="F2903" t="str">
        <f t="shared" si="45"/>
        <v>Average Per Ton1-in-2June Monthly System Peak DayAll11</v>
      </c>
      <c r="G2903">
        <v>0.80999969999999999</v>
      </c>
      <c r="H2903">
        <v>0.80999969999999999</v>
      </c>
      <c r="I2903">
        <v>74.809299999999993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4789</v>
      </c>
      <c r="P2903" t="s">
        <v>59</v>
      </c>
      <c r="Q2903" t="s">
        <v>60</v>
      </c>
    </row>
    <row r="2904" spans="1:17" x14ac:dyDescent="0.25">
      <c r="A2904" t="s">
        <v>28</v>
      </c>
      <c r="B2904" t="s">
        <v>36</v>
      </c>
      <c r="C2904" t="s">
        <v>51</v>
      </c>
      <c r="D2904" t="s">
        <v>26</v>
      </c>
      <c r="E2904">
        <v>11</v>
      </c>
      <c r="F2904" t="str">
        <f t="shared" si="45"/>
        <v>Average Per Premise1-in-2June Monthly System Peak DayAll11</v>
      </c>
      <c r="G2904">
        <v>7.4313459999999996</v>
      </c>
      <c r="H2904">
        <v>7.4313459999999996</v>
      </c>
      <c r="I2904">
        <v>74.809299999999993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4789</v>
      </c>
      <c r="P2904" t="s">
        <v>59</v>
      </c>
      <c r="Q2904" t="s">
        <v>60</v>
      </c>
    </row>
    <row r="2905" spans="1:17" x14ac:dyDescent="0.25">
      <c r="A2905" t="s">
        <v>29</v>
      </c>
      <c r="B2905" t="s">
        <v>36</v>
      </c>
      <c r="C2905" t="s">
        <v>51</v>
      </c>
      <c r="D2905" t="s">
        <v>26</v>
      </c>
      <c r="E2905">
        <v>11</v>
      </c>
      <c r="F2905" t="str">
        <f t="shared" si="45"/>
        <v>Average Per Device1-in-2June Monthly System Peak DayAll11</v>
      </c>
      <c r="G2905">
        <v>3.1433239999999998</v>
      </c>
      <c r="H2905">
        <v>3.1433239999999998</v>
      </c>
      <c r="I2905">
        <v>74.809299999999993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4789</v>
      </c>
      <c r="P2905" t="s">
        <v>59</v>
      </c>
      <c r="Q2905" t="s">
        <v>60</v>
      </c>
    </row>
    <row r="2906" spans="1:17" x14ac:dyDescent="0.25">
      <c r="A2906" t="s">
        <v>43</v>
      </c>
      <c r="B2906" t="s">
        <v>36</v>
      </c>
      <c r="C2906" t="s">
        <v>51</v>
      </c>
      <c r="D2906" t="s">
        <v>26</v>
      </c>
      <c r="E2906">
        <v>11</v>
      </c>
      <c r="F2906" t="str">
        <f t="shared" si="45"/>
        <v>Aggregate1-in-2June Monthly System Peak DayAll11</v>
      </c>
      <c r="G2906">
        <v>35.588720000000002</v>
      </c>
      <c r="H2906">
        <v>35.588720000000002</v>
      </c>
      <c r="I2906">
        <v>74.809299999999993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4789</v>
      </c>
      <c r="P2906" t="s">
        <v>59</v>
      </c>
      <c r="Q2906" t="s">
        <v>60</v>
      </c>
    </row>
    <row r="2907" spans="1:17" x14ac:dyDescent="0.25">
      <c r="A2907" t="s">
        <v>30</v>
      </c>
      <c r="B2907" t="s">
        <v>36</v>
      </c>
      <c r="C2907" t="s">
        <v>52</v>
      </c>
      <c r="D2907" t="s">
        <v>48</v>
      </c>
      <c r="E2907">
        <v>11</v>
      </c>
      <c r="F2907" t="str">
        <f t="shared" si="45"/>
        <v>Average Per Ton1-in-2May Monthly System Peak Day30% Cycling11</v>
      </c>
      <c r="G2907">
        <v>0.59961540000000002</v>
      </c>
      <c r="H2907">
        <v>0.59961540000000002</v>
      </c>
      <c r="I2907">
        <v>68.5989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1337</v>
      </c>
      <c r="P2907" t="s">
        <v>59</v>
      </c>
      <c r="Q2907" t="s">
        <v>60</v>
      </c>
    </row>
    <row r="2908" spans="1:17" x14ac:dyDescent="0.25">
      <c r="A2908" t="s">
        <v>28</v>
      </c>
      <c r="B2908" t="s">
        <v>36</v>
      </c>
      <c r="C2908" t="s">
        <v>52</v>
      </c>
      <c r="D2908" t="s">
        <v>48</v>
      </c>
      <c r="E2908">
        <v>11</v>
      </c>
      <c r="F2908" t="str">
        <f t="shared" si="45"/>
        <v>Average Per Premise1-in-2May Monthly System Peak Day30% Cycling11</v>
      </c>
      <c r="G2908">
        <v>6.3616640000000002</v>
      </c>
      <c r="H2908">
        <v>6.3616640000000002</v>
      </c>
      <c r="I2908">
        <v>68.5989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1337</v>
      </c>
      <c r="P2908" t="s">
        <v>59</v>
      </c>
      <c r="Q2908" t="s">
        <v>60</v>
      </c>
    </row>
    <row r="2909" spans="1:17" x14ac:dyDescent="0.25">
      <c r="A2909" t="s">
        <v>29</v>
      </c>
      <c r="B2909" t="s">
        <v>36</v>
      </c>
      <c r="C2909" t="s">
        <v>52</v>
      </c>
      <c r="D2909" t="s">
        <v>48</v>
      </c>
      <c r="E2909">
        <v>11</v>
      </c>
      <c r="F2909" t="str">
        <f t="shared" si="45"/>
        <v>Average Per Device1-in-2May Monthly System Peak Day30% Cycling11</v>
      </c>
      <c r="G2909">
        <v>2.3296480000000002</v>
      </c>
      <c r="H2909">
        <v>2.3296480000000002</v>
      </c>
      <c r="I2909">
        <v>68.5989</v>
      </c>
      <c r="J2909">
        <v>0</v>
      </c>
      <c r="K2909">
        <v>0</v>
      </c>
      <c r="L2909">
        <v>0</v>
      </c>
      <c r="M2909">
        <v>0</v>
      </c>
      <c r="N2909">
        <v>0</v>
      </c>
      <c r="O2909">
        <v>1337</v>
      </c>
      <c r="P2909" t="s">
        <v>59</v>
      </c>
      <c r="Q2909" t="s">
        <v>60</v>
      </c>
    </row>
    <row r="2910" spans="1:17" x14ac:dyDescent="0.25">
      <c r="A2910" t="s">
        <v>43</v>
      </c>
      <c r="B2910" t="s">
        <v>36</v>
      </c>
      <c r="C2910" t="s">
        <v>52</v>
      </c>
      <c r="D2910" t="s">
        <v>48</v>
      </c>
      <c r="E2910">
        <v>11</v>
      </c>
      <c r="F2910" t="str">
        <f t="shared" si="45"/>
        <v>Aggregate1-in-2May Monthly System Peak Day30% Cycling11</v>
      </c>
      <c r="G2910">
        <v>8.5055449999999997</v>
      </c>
      <c r="H2910">
        <v>8.5055449999999997</v>
      </c>
      <c r="I2910">
        <v>68.5989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1337</v>
      </c>
      <c r="P2910" t="s">
        <v>59</v>
      </c>
      <c r="Q2910" t="s">
        <v>60</v>
      </c>
    </row>
    <row r="2911" spans="1:17" x14ac:dyDescent="0.25">
      <c r="A2911" t="s">
        <v>30</v>
      </c>
      <c r="B2911" t="s">
        <v>36</v>
      </c>
      <c r="C2911" t="s">
        <v>52</v>
      </c>
      <c r="D2911" t="s">
        <v>31</v>
      </c>
      <c r="E2911">
        <v>11</v>
      </c>
      <c r="F2911" t="str">
        <f t="shared" si="45"/>
        <v>Average Per Ton1-in-2May Monthly System Peak Day50% Cycling11</v>
      </c>
      <c r="G2911">
        <v>0.79091339999999999</v>
      </c>
      <c r="H2911">
        <v>0.79091339999999999</v>
      </c>
      <c r="I2911">
        <v>67.9739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3452</v>
      </c>
      <c r="P2911" t="s">
        <v>59</v>
      </c>
      <c r="Q2911" t="s">
        <v>60</v>
      </c>
    </row>
    <row r="2912" spans="1:17" x14ac:dyDescent="0.25">
      <c r="A2912" t="s">
        <v>28</v>
      </c>
      <c r="B2912" t="s">
        <v>36</v>
      </c>
      <c r="C2912" t="s">
        <v>52</v>
      </c>
      <c r="D2912" t="s">
        <v>31</v>
      </c>
      <c r="E2912">
        <v>11</v>
      </c>
      <c r="F2912" t="str">
        <f t="shared" si="45"/>
        <v>Average Per Premise1-in-2May Monthly System Peak Day50% Cycling11</v>
      </c>
      <c r="G2912">
        <v>6.8166339999999996</v>
      </c>
      <c r="H2912">
        <v>6.8166339999999996</v>
      </c>
      <c r="I2912">
        <v>67.9739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3452</v>
      </c>
      <c r="P2912" t="s">
        <v>59</v>
      </c>
      <c r="Q2912" t="s">
        <v>60</v>
      </c>
    </row>
    <row r="2913" spans="1:17" x14ac:dyDescent="0.25">
      <c r="A2913" t="s">
        <v>29</v>
      </c>
      <c r="B2913" t="s">
        <v>36</v>
      </c>
      <c r="C2913" t="s">
        <v>52</v>
      </c>
      <c r="D2913" t="s">
        <v>31</v>
      </c>
      <c r="E2913">
        <v>11</v>
      </c>
      <c r="F2913" t="str">
        <f t="shared" si="45"/>
        <v>Average Per Device1-in-2May Monthly System Peak Day50% Cycling11</v>
      </c>
      <c r="G2913">
        <v>3.0675300000000001</v>
      </c>
      <c r="H2913">
        <v>3.0675300000000001</v>
      </c>
      <c r="I2913">
        <v>67.9739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3452</v>
      </c>
      <c r="P2913" t="s">
        <v>59</v>
      </c>
      <c r="Q2913" t="s">
        <v>60</v>
      </c>
    </row>
    <row r="2914" spans="1:17" x14ac:dyDescent="0.25">
      <c r="A2914" t="s">
        <v>43</v>
      </c>
      <c r="B2914" t="s">
        <v>36</v>
      </c>
      <c r="C2914" t="s">
        <v>52</v>
      </c>
      <c r="D2914" t="s">
        <v>31</v>
      </c>
      <c r="E2914">
        <v>11</v>
      </c>
      <c r="F2914" t="str">
        <f t="shared" si="45"/>
        <v>Aggregate1-in-2May Monthly System Peak Day50% Cycling11</v>
      </c>
      <c r="G2914">
        <v>23.531020000000002</v>
      </c>
      <c r="H2914">
        <v>23.531020000000002</v>
      </c>
      <c r="I2914">
        <v>67.9739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3452</v>
      </c>
      <c r="P2914" t="s">
        <v>59</v>
      </c>
      <c r="Q2914" t="s">
        <v>60</v>
      </c>
    </row>
    <row r="2915" spans="1:17" x14ac:dyDescent="0.25">
      <c r="A2915" t="s">
        <v>30</v>
      </c>
      <c r="B2915" t="s">
        <v>36</v>
      </c>
      <c r="C2915" t="s">
        <v>52</v>
      </c>
      <c r="D2915" t="s">
        <v>26</v>
      </c>
      <c r="E2915">
        <v>11</v>
      </c>
      <c r="F2915" t="str">
        <f t="shared" si="45"/>
        <v>Average Per Ton1-in-2May Monthly System Peak DayAll11</v>
      </c>
      <c r="G2915">
        <v>0.73750300000000002</v>
      </c>
      <c r="H2915">
        <v>0.73750300000000002</v>
      </c>
      <c r="I2915">
        <v>68.148399999999995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4789</v>
      </c>
      <c r="P2915" t="s">
        <v>59</v>
      </c>
      <c r="Q2915" t="s">
        <v>60</v>
      </c>
    </row>
    <row r="2916" spans="1:17" x14ac:dyDescent="0.25">
      <c r="A2916" t="s">
        <v>28</v>
      </c>
      <c r="B2916" t="s">
        <v>36</v>
      </c>
      <c r="C2916" t="s">
        <v>52</v>
      </c>
      <c r="D2916" t="s">
        <v>26</v>
      </c>
      <c r="E2916">
        <v>11</v>
      </c>
      <c r="F2916" t="str">
        <f t="shared" si="45"/>
        <v>Average Per Premise1-in-2May Monthly System Peak DayAll11</v>
      </c>
      <c r="G2916">
        <v>6.7662240000000002</v>
      </c>
      <c r="H2916">
        <v>6.7662250000000004</v>
      </c>
      <c r="I2916">
        <v>68.148399999999995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4789</v>
      </c>
      <c r="P2916" t="s">
        <v>59</v>
      </c>
      <c r="Q2916" t="s">
        <v>60</v>
      </c>
    </row>
    <row r="2917" spans="1:17" x14ac:dyDescent="0.25">
      <c r="A2917" t="s">
        <v>29</v>
      </c>
      <c r="B2917" t="s">
        <v>36</v>
      </c>
      <c r="C2917" t="s">
        <v>52</v>
      </c>
      <c r="D2917" t="s">
        <v>26</v>
      </c>
      <c r="E2917">
        <v>11</v>
      </c>
      <c r="F2917" t="str">
        <f t="shared" si="45"/>
        <v>Average Per Device1-in-2May Monthly System Peak DayAll11</v>
      </c>
      <c r="G2917">
        <v>2.86199</v>
      </c>
      <c r="H2917">
        <v>2.86199</v>
      </c>
      <c r="I2917">
        <v>68.148399999999995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4789</v>
      </c>
      <c r="P2917" t="s">
        <v>59</v>
      </c>
      <c r="Q2917" t="s">
        <v>60</v>
      </c>
    </row>
    <row r="2918" spans="1:17" x14ac:dyDescent="0.25">
      <c r="A2918" t="s">
        <v>43</v>
      </c>
      <c r="B2918" t="s">
        <v>36</v>
      </c>
      <c r="C2918" t="s">
        <v>52</v>
      </c>
      <c r="D2918" t="s">
        <v>26</v>
      </c>
      <c r="E2918">
        <v>11</v>
      </c>
      <c r="F2918" t="str">
        <f t="shared" si="45"/>
        <v>Aggregate1-in-2May Monthly System Peak DayAll11</v>
      </c>
      <c r="G2918">
        <v>32.403449999999999</v>
      </c>
      <c r="H2918">
        <v>32.403449999999999</v>
      </c>
      <c r="I2918">
        <v>68.148399999999995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4789</v>
      </c>
      <c r="P2918" t="s">
        <v>59</v>
      </c>
      <c r="Q2918" t="s">
        <v>60</v>
      </c>
    </row>
    <row r="2919" spans="1:17" x14ac:dyDescent="0.25">
      <c r="A2919" t="s">
        <v>30</v>
      </c>
      <c r="B2919" t="s">
        <v>36</v>
      </c>
      <c r="C2919" t="s">
        <v>53</v>
      </c>
      <c r="D2919" t="s">
        <v>48</v>
      </c>
      <c r="E2919">
        <v>11</v>
      </c>
      <c r="F2919" t="str">
        <f t="shared" si="45"/>
        <v>Average Per Ton1-in-2October Monthly System Peak Day30% Cycling11</v>
      </c>
      <c r="G2919">
        <v>0.7013971</v>
      </c>
      <c r="H2919">
        <v>0.7013971</v>
      </c>
      <c r="I2919">
        <v>71.940899999999999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1337</v>
      </c>
      <c r="P2919" t="s">
        <v>59</v>
      </c>
      <c r="Q2919" t="s">
        <v>60</v>
      </c>
    </row>
    <row r="2920" spans="1:17" x14ac:dyDescent="0.25">
      <c r="A2920" t="s">
        <v>28</v>
      </c>
      <c r="B2920" t="s">
        <v>36</v>
      </c>
      <c r="C2920" t="s">
        <v>53</v>
      </c>
      <c r="D2920" t="s">
        <v>48</v>
      </c>
      <c r="E2920">
        <v>11</v>
      </c>
      <c r="F2920" t="str">
        <f t="shared" si="45"/>
        <v>Average Per Premise1-in-2October Monthly System Peak Day30% Cycling11</v>
      </c>
      <c r="G2920">
        <v>7.4415250000000004</v>
      </c>
      <c r="H2920">
        <v>7.4415250000000004</v>
      </c>
      <c r="I2920">
        <v>71.940899999999999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1337</v>
      </c>
      <c r="P2920" t="s">
        <v>59</v>
      </c>
      <c r="Q2920" t="s">
        <v>60</v>
      </c>
    </row>
    <row r="2921" spans="1:17" x14ac:dyDescent="0.25">
      <c r="A2921" t="s">
        <v>29</v>
      </c>
      <c r="B2921" t="s">
        <v>36</v>
      </c>
      <c r="C2921" t="s">
        <v>53</v>
      </c>
      <c r="D2921" t="s">
        <v>48</v>
      </c>
      <c r="E2921">
        <v>11</v>
      </c>
      <c r="F2921" t="str">
        <f t="shared" si="45"/>
        <v>Average Per Device1-in-2October Monthly System Peak Day30% Cycling11</v>
      </c>
      <c r="G2921">
        <v>2.7250939999999999</v>
      </c>
      <c r="H2921">
        <v>2.7250939999999999</v>
      </c>
      <c r="I2921">
        <v>71.940899999999999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1337</v>
      </c>
      <c r="P2921" t="s">
        <v>59</v>
      </c>
      <c r="Q2921" t="s">
        <v>60</v>
      </c>
    </row>
    <row r="2922" spans="1:17" x14ac:dyDescent="0.25">
      <c r="A2922" t="s">
        <v>43</v>
      </c>
      <c r="B2922" t="s">
        <v>36</v>
      </c>
      <c r="C2922" t="s">
        <v>53</v>
      </c>
      <c r="D2922" t="s">
        <v>48</v>
      </c>
      <c r="E2922">
        <v>11</v>
      </c>
      <c r="F2922" t="str">
        <f t="shared" si="45"/>
        <v>Aggregate1-in-2October Monthly System Peak Day30% Cycling11</v>
      </c>
      <c r="G2922">
        <v>9.9493189999999991</v>
      </c>
      <c r="H2922">
        <v>9.9493189999999991</v>
      </c>
      <c r="I2922">
        <v>71.940899999999999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1337</v>
      </c>
      <c r="P2922" t="s">
        <v>59</v>
      </c>
      <c r="Q2922" t="s">
        <v>60</v>
      </c>
    </row>
    <row r="2923" spans="1:17" x14ac:dyDescent="0.25">
      <c r="A2923" t="s">
        <v>30</v>
      </c>
      <c r="B2923" t="s">
        <v>36</v>
      </c>
      <c r="C2923" t="s">
        <v>53</v>
      </c>
      <c r="D2923" t="s">
        <v>31</v>
      </c>
      <c r="E2923">
        <v>11</v>
      </c>
      <c r="F2923" t="str">
        <f t="shared" si="45"/>
        <v>Average Per Ton1-in-2October Monthly System Peak Day50% Cycling11</v>
      </c>
      <c r="G2923">
        <v>0.83705669999999999</v>
      </c>
      <c r="H2923">
        <v>0.83705669999999999</v>
      </c>
      <c r="I2923">
        <v>71.592699999999994</v>
      </c>
      <c r="J2923">
        <v>0</v>
      </c>
      <c r="K2923">
        <v>0</v>
      </c>
      <c r="L2923">
        <v>0</v>
      </c>
      <c r="M2923">
        <v>0</v>
      </c>
      <c r="N2923">
        <v>0</v>
      </c>
      <c r="O2923">
        <v>3452</v>
      </c>
      <c r="P2923" t="s">
        <v>59</v>
      </c>
      <c r="Q2923" t="s">
        <v>60</v>
      </c>
    </row>
    <row r="2924" spans="1:17" x14ac:dyDescent="0.25">
      <c r="A2924" t="s">
        <v>28</v>
      </c>
      <c r="B2924" t="s">
        <v>36</v>
      </c>
      <c r="C2924" t="s">
        <v>53</v>
      </c>
      <c r="D2924" t="s">
        <v>31</v>
      </c>
      <c r="E2924">
        <v>11</v>
      </c>
      <c r="F2924" t="str">
        <f t="shared" si="45"/>
        <v>Average Per Premise1-in-2October Monthly System Peak Day50% Cycling11</v>
      </c>
      <c r="G2924">
        <v>7.2143280000000001</v>
      </c>
      <c r="H2924">
        <v>7.2143290000000002</v>
      </c>
      <c r="I2924">
        <v>71.592699999999994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3452</v>
      </c>
      <c r="P2924" t="s">
        <v>59</v>
      </c>
      <c r="Q2924" t="s">
        <v>60</v>
      </c>
    </row>
    <row r="2925" spans="1:17" x14ac:dyDescent="0.25">
      <c r="A2925" t="s">
        <v>29</v>
      </c>
      <c r="B2925" t="s">
        <v>36</v>
      </c>
      <c r="C2925" t="s">
        <v>53</v>
      </c>
      <c r="D2925" t="s">
        <v>31</v>
      </c>
      <c r="E2925">
        <v>11</v>
      </c>
      <c r="F2925" t="str">
        <f t="shared" si="45"/>
        <v>Average Per Device1-in-2October Monthly System Peak Day50% Cycling11</v>
      </c>
      <c r="G2925">
        <v>3.2464949999999999</v>
      </c>
      <c r="H2925">
        <v>3.2464949999999999</v>
      </c>
      <c r="I2925">
        <v>71.592699999999994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3452</v>
      </c>
      <c r="P2925" t="s">
        <v>59</v>
      </c>
      <c r="Q2925" t="s">
        <v>60</v>
      </c>
    </row>
    <row r="2926" spans="1:17" x14ac:dyDescent="0.25">
      <c r="A2926" t="s">
        <v>43</v>
      </c>
      <c r="B2926" t="s">
        <v>36</v>
      </c>
      <c r="C2926" t="s">
        <v>53</v>
      </c>
      <c r="D2926" t="s">
        <v>31</v>
      </c>
      <c r="E2926">
        <v>11</v>
      </c>
      <c r="F2926" t="str">
        <f t="shared" si="45"/>
        <v>Aggregate1-in-2October Monthly System Peak Day50% Cycling11</v>
      </c>
      <c r="G2926">
        <v>24.903860000000002</v>
      </c>
      <c r="H2926">
        <v>24.903860000000002</v>
      </c>
      <c r="I2926">
        <v>71.592699999999994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3452</v>
      </c>
      <c r="P2926" t="s">
        <v>59</v>
      </c>
      <c r="Q2926" t="s">
        <v>60</v>
      </c>
    </row>
    <row r="2927" spans="1:17" x14ac:dyDescent="0.25">
      <c r="A2927" t="s">
        <v>30</v>
      </c>
      <c r="B2927" t="s">
        <v>36</v>
      </c>
      <c r="C2927" t="s">
        <v>53</v>
      </c>
      <c r="D2927" t="s">
        <v>26</v>
      </c>
      <c r="E2927">
        <v>11</v>
      </c>
      <c r="F2927" t="str">
        <f t="shared" si="45"/>
        <v>Average Per Ton1-in-2October Monthly System Peak DayAll11</v>
      </c>
      <c r="G2927">
        <v>0.79918049999999996</v>
      </c>
      <c r="H2927">
        <v>0.79918060000000002</v>
      </c>
      <c r="I2927">
        <v>71.689899999999994</v>
      </c>
      <c r="J2927">
        <v>0</v>
      </c>
      <c r="K2927">
        <v>0</v>
      </c>
      <c r="L2927">
        <v>0</v>
      </c>
      <c r="M2927">
        <v>0</v>
      </c>
      <c r="N2927">
        <v>0</v>
      </c>
      <c r="O2927">
        <v>4789</v>
      </c>
      <c r="P2927" t="s">
        <v>59</v>
      </c>
      <c r="Q2927" t="s">
        <v>60</v>
      </c>
    </row>
    <row r="2928" spans="1:17" x14ac:dyDescent="0.25">
      <c r="A2928" t="s">
        <v>28</v>
      </c>
      <c r="B2928" t="s">
        <v>36</v>
      </c>
      <c r="C2928" t="s">
        <v>53</v>
      </c>
      <c r="D2928" t="s">
        <v>26</v>
      </c>
      <c r="E2928">
        <v>11</v>
      </c>
      <c r="F2928" t="str">
        <f t="shared" si="45"/>
        <v>Average Per Premise1-in-2October Monthly System Peak DayAll11</v>
      </c>
      <c r="G2928">
        <v>7.3320850000000002</v>
      </c>
      <c r="H2928">
        <v>7.3320860000000003</v>
      </c>
      <c r="I2928">
        <v>71.689899999999994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4789</v>
      </c>
      <c r="P2928" t="s">
        <v>59</v>
      </c>
      <c r="Q2928" t="s">
        <v>60</v>
      </c>
    </row>
    <row r="2929" spans="1:17" x14ac:dyDescent="0.25">
      <c r="A2929" t="s">
        <v>29</v>
      </c>
      <c r="B2929" t="s">
        <v>36</v>
      </c>
      <c r="C2929" t="s">
        <v>53</v>
      </c>
      <c r="D2929" t="s">
        <v>26</v>
      </c>
      <c r="E2929">
        <v>11</v>
      </c>
      <c r="F2929" t="str">
        <f t="shared" si="45"/>
        <v>Average Per Device1-in-2October Monthly System Peak DayAll11</v>
      </c>
      <c r="G2929">
        <v>3.1013389999999998</v>
      </c>
      <c r="H2929">
        <v>3.1013389999999998</v>
      </c>
      <c r="I2929">
        <v>71.689899999999994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4789</v>
      </c>
      <c r="P2929" t="s">
        <v>59</v>
      </c>
      <c r="Q2929" t="s">
        <v>60</v>
      </c>
    </row>
    <row r="2930" spans="1:17" x14ac:dyDescent="0.25">
      <c r="A2930" t="s">
        <v>43</v>
      </c>
      <c r="B2930" t="s">
        <v>36</v>
      </c>
      <c r="C2930" t="s">
        <v>53</v>
      </c>
      <c r="D2930" t="s">
        <v>26</v>
      </c>
      <c r="E2930">
        <v>11</v>
      </c>
      <c r="F2930" t="str">
        <f t="shared" si="45"/>
        <v>Aggregate1-in-2October Monthly System Peak DayAll11</v>
      </c>
      <c r="G2930">
        <v>35.11336</v>
      </c>
      <c r="H2930">
        <v>35.11336</v>
      </c>
      <c r="I2930">
        <v>71.689899999999994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4789</v>
      </c>
      <c r="P2930" t="s">
        <v>59</v>
      </c>
      <c r="Q2930" t="s">
        <v>60</v>
      </c>
    </row>
    <row r="2931" spans="1:17" x14ac:dyDescent="0.25">
      <c r="A2931" t="s">
        <v>30</v>
      </c>
      <c r="B2931" t="s">
        <v>36</v>
      </c>
      <c r="C2931" t="s">
        <v>54</v>
      </c>
      <c r="D2931" t="s">
        <v>48</v>
      </c>
      <c r="E2931">
        <v>11</v>
      </c>
      <c r="F2931" t="str">
        <f t="shared" si="45"/>
        <v>Average Per Ton1-in-2September Monthly System Peak Day30% Cycling11</v>
      </c>
      <c r="G2931">
        <v>0.96687610000000002</v>
      </c>
      <c r="H2931">
        <v>0.96687610000000002</v>
      </c>
      <c r="I2931">
        <v>83.285399999999996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1337</v>
      </c>
      <c r="P2931" t="s">
        <v>59</v>
      </c>
      <c r="Q2931" t="s">
        <v>60</v>
      </c>
    </row>
    <row r="2932" spans="1:17" x14ac:dyDescent="0.25">
      <c r="A2932" t="s">
        <v>28</v>
      </c>
      <c r="B2932" t="s">
        <v>36</v>
      </c>
      <c r="C2932" t="s">
        <v>54</v>
      </c>
      <c r="D2932" t="s">
        <v>48</v>
      </c>
      <c r="E2932">
        <v>11</v>
      </c>
      <c r="F2932" t="str">
        <f t="shared" si="45"/>
        <v>Average Per Premise1-in-2September Monthly System Peak Day30% Cycling11</v>
      </c>
      <c r="G2932">
        <v>10.258139999999999</v>
      </c>
      <c r="H2932">
        <v>10.258139999999999</v>
      </c>
      <c r="I2932">
        <v>83.285399999999996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1337</v>
      </c>
      <c r="P2932" t="s">
        <v>59</v>
      </c>
      <c r="Q2932" t="s">
        <v>60</v>
      </c>
    </row>
    <row r="2933" spans="1:17" x14ac:dyDescent="0.25">
      <c r="A2933" t="s">
        <v>29</v>
      </c>
      <c r="B2933" t="s">
        <v>36</v>
      </c>
      <c r="C2933" t="s">
        <v>54</v>
      </c>
      <c r="D2933" t="s">
        <v>48</v>
      </c>
      <c r="E2933">
        <v>11</v>
      </c>
      <c r="F2933" t="str">
        <f t="shared" si="45"/>
        <v>Average Per Device1-in-2September Monthly System Peak Day30% Cycling11</v>
      </c>
      <c r="G2933">
        <v>3.7565430000000002</v>
      </c>
      <c r="H2933">
        <v>3.7565430000000002</v>
      </c>
      <c r="I2933">
        <v>83.285399999999996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1337</v>
      </c>
      <c r="P2933" t="s">
        <v>59</v>
      </c>
      <c r="Q2933" t="s">
        <v>60</v>
      </c>
    </row>
    <row r="2934" spans="1:17" x14ac:dyDescent="0.25">
      <c r="A2934" t="s">
        <v>43</v>
      </c>
      <c r="B2934" t="s">
        <v>36</v>
      </c>
      <c r="C2934" t="s">
        <v>54</v>
      </c>
      <c r="D2934" t="s">
        <v>48</v>
      </c>
      <c r="E2934">
        <v>11</v>
      </c>
      <c r="F2934" t="str">
        <f t="shared" si="45"/>
        <v>Aggregate1-in-2September Monthly System Peak Day30% Cycling11</v>
      </c>
      <c r="G2934">
        <v>13.71514</v>
      </c>
      <c r="H2934">
        <v>13.71514</v>
      </c>
      <c r="I2934">
        <v>83.285399999999996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1337</v>
      </c>
      <c r="P2934" t="s">
        <v>59</v>
      </c>
      <c r="Q2934" t="s">
        <v>60</v>
      </c>
    </row>
    <row r="2935" spans="1:17" x14ac:dyDescent="0.25">
      <c r="A2935" t="s">
        <v>30</v>
      </c>
      <c r="B2935" t="s">
        <v>36</v>
      </c>
      <c r="C2935" t="s">
        <v>54</v>
      </c>
      <c r="D2935" t="s">
        <v>31</v>
      </c>
      <c r="E2935">
        <v>11</v>
      </c>
      <c r="F2935" t="str">
        <f t="shared" si="45"/>
        <v>Average Per Ton1-in-2September Monthly System Peak Day50% Cycling11</v>
      </c>
      <c r="G2935">
        <v>0.94336549999999997</v>
      </c>
      <c r="H2935">
        <v>0.94336549999999997</v>
      </c>
      <c r="I2935">
        <v>82.064300000000003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3452</v>
      </c>
      <c r="P2935" t="s">
        <v>59</v>
      </c>
      <c r="Q2935" t="s">
        <v>60</v>
      </c>
    </row>
    <row r="2936" spans="1:17" x14ac:dyDescent="0.25">
      <c r="A2936" t="s">
        <v>28</v>
      </c>
      <c r="B2936" t="s">
        <v>36</v>
      </c>
      <c r="C2936" t="s">
        <v>54</v>
      </c>
      <c r="D2936" t="s">
        <v>31</v>
      </c>
      <c r="E2936">
        <v>11</v>
      </c>
      <c r="F2936" t="str">
        <f t="shared" si="45"/>
        <v>Average Per Premise1-in-2September Monthly System Peak Day50% Cycling11</v>
      </c>
      <c r="G2936">
        <v>8.1305700000000005</v>
      </c>
      <c r="H2936">
        <v>8.1305700000000005</v>
      </c>
      <c r="I2936">
        <v>82.064300000000003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3452</v>
      </c>
      <c r="P2936" t="s">
        <v>59</v>
      </c>
      <c r="Q2936" t="s">
        <v>60</v>
      </c>
    </row>
    <row r="2937" spans="1:17" x14ac:dyDescent="0.25">
      <c r="A2937" t="s">
        <v>29</v>
      </c>
      <c r="B2937" t="s">
        <v>36</v>
      </c>
      <c r="C2937" t="s">
        <v>54</v>
      </c>
      <c r="D2937" t="s">
        <v>31</v>
      </c>
      <c r="E2937">
        <v>11</v>
      </c>
      <c r="F2937" t="str">
        <f t="shared" si="45"/>
        <v>Average Per Device1-in-2September Monthly System Peak Day50% Cycling11</v>
      </c>
      <c r="G2937">
        <v>3.6588090000000002</v>
      </c>
      <c r="H2937">
        <v>3.6588090000000002</v>
      </c>
      <c r="I2937">
        <v>82.064300000000003</v>
      </c>
      <c r="J2937">
        <v>0</v>
      </c>
      <c r="K2937">
        <v>0</v>
      </c>
      <c r="L2937">
        <v>0</v>
      </c>
      <c r="M2937">
        <v>0</v>
      </c>
      <c r="N2937">
        <v>0</v>
      </c>
      <c r="O2937">
        <v>3452</v>
      </c>
      <c r="P2937" t="s">
        <v>59</v>
      </c>
      <c r="Q2937" t="s">
        <v>60</v>
      </c>
    </row>
    <row r="2938" spans="1:17" x14ac:dyDescent="0.25">
      <c r="A2938" t="s">
        <v>43</v>
      </c>
      <c r="B2938" t="s">
        <v>36</v>
      </c>
      <c r="C2938" t="s">
        <v>54</v>
      </c>
      <c r="D2938" t="s">
        <v>31</v>
      </c>
      <c r="E2938">
        <v>11</v>
      </c>
      <c r="F2938" t="str">
        <f t="shared" si="45"/>
        <v>Aggregate1-in-2September Monthly System Peak Day50% Cycling11</v>
      </c>
      <c r="G2938">
        <v>28.06673</v>
      </c>
      <c r="H2938">
        <v>28.06673</v>
      </c>
      <c r="I2938">
        <v>82.064300000000003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3452</v>
      </c>
      <c r="P2938" t="s">
        <v>59</v>
      </c>
      <c r="Q2938" t="s">
        <v>60</v>
      </c>
    </row>
    <row r="2939" spans="1:17" x14ac:dyDescent="0.25">
      <c r="A2939" t="s">
        <v>30</v>
      </c>
      <c r="B2939" t="s">
        <v>36</v>
      </c>
      <c r="C2939" t="s">
        <v>54</v>
      </c>
      <c r="D2939" t="s">
        <v>26</v>
      </c>
      <c r="E2939">
        <v>11</v>
      </c>
      <c r="F2939" t="str">
        <f t="shared" si="45"/>
        <v>Average Per Ton1-in-2September Monthly System Peak DayAll11</v>
      </c>
      <c r="G2939">
        <v>0.94992969999999999</v>
      </c>
      <c r="H2939">
        <v>0.94992969999999999</v>
      </c>
      <c r="I2939">
        <v>82.405199999999994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4789</v>
      </c>
      <c r="P2939" t="s">
        <v>59</v>
      </c>
      <c r="Q2939" t="s">
        <v>60</v>
      </c>
    </row>
    <row r="2940" spans="1:17" x14ac:dyDescent="0.25">
      <c r="A2940" t="s">
        <v>28</v>
      </c>
      <c r="B2940" t="s">
        <v>36</v>
      </c>
      <c r="C2940" t="s">
        <v>54</v>
      </c>
      <c r="D2940" t="s">
        <v>26</v>
      </c>
      <c r="E2940">
        <v>11</v>
      </c>
      <c r="F2940" t="str">
        <f t="shared" si="45"/>
        <v>Average Per Premise1-in-2September Monthly System Peak DayAll11</v>
      </c>
      <c r="G2940">
        <v>8.7151340000000008</v>
      </c>
      <c r="H2940">
        <v>8.7151340000000008</v>
      </c>
      <c r="I2940">
        <v>82.405199999999994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4789</v>
      </c>
      <c r="P2940" t="s">
        <v>59</v>
      </c>
      <c r="Q2940" t="s">
        <v>60</v>
      </c>
    </row>
    <row r="2941" spans="1:17" x14ac:dyDescent="0.25">
      <c r="A2941" t="s">
        <v>29</v>
      </c>
      <c r="B2941" t="s">
        <v>36</v>
      </c>
      <c r="C2941" t="s">
        <v>54</v>
      </c>
      <c r="D2941" t="s">
        <v>26</v>
      </c>
      <c r="E2941">
        <v>11</v>
      </c>
      <c r="F2941" t="str">
        <f t="shared" si="45"/>
        <v>Average Per Device1-in-2September Monthly System Peak DayAll11</v>
      </c>
      <c r="G2941">
        <v>3.6863429999999999</v>
      </c>
      <c r="H2941">
        <v>3.6863429999999999</v>
      </c>
      <c r="I2941">
        <v>82.405199999999994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4789</v>
      </c>
      <c r="P2941" t="s">
        <v>59</v>
      </c>
      <c r="Q2941" t="s">
        <v>60</v>
      </c>
    </row>
    <row r="2942" spans="1:17" x14ac:dyDescent="0.25">
      <c r="A2942" t="s">
        <v>43</v>
      </c>
      <c r="B2942" t="s">
        <v>36</v>
      </c>
      <c r="C2942" t="s">
        <v>54</v>
      </c>
      <c r="D2942" t="s">
        <v>26</v>
      </c>
      <c r="E2942">
        <v>11</v>
      </c>
      <c r="F2942" t="str">
        <f t="shared" si="45"/>
        <v>Aggregate1-in-2September Monthly System Peak DayAll11</v>
      </c>
      <c r="G2942">
        <v>41.736780000000003</v>
      </c>
      <c r="H2942">
        <v>41.736780000000003</v>
      </c>
      <c r="I2942">
        <v>82.405199999999994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4789</v>
      </c>
      <c r="P2942" t="s">
        <v>59</v>
      </c>
      <c r="Q2942" t="s">
        <v>60</v>
      </c>
    </row>
    <row r="2943" spans="1:17" x14ac:dyDescent="0.25">
      <c r="A2943" t="s">
        <v>30</v>
      </c>
      <c r="B2943" t="s">
        <v>36</v>
      </c>
      <c r="C2943" t="s">
        <v>49</v>
      </c>
      <c r="D2943" t="s">
        <v>48</v>
      </c>
      <c r="E2943">
        <v>12</v>
      </c>
      <c r="F2943" t="str">
        <f t="shared" si="45"/>
        <v>Average Per Ton1-in-2August Monthly System Peak Day30% Cycling12</v>
      </c>
      <c r="G2943">
        <v>1.016278</v>
      </c>
      <c r="H2943">
        <v>1.016278</v>
      </c>
      <c r="I2943">
        <v>85.541600000000003</v>
      </c>
      <c r="J2943">
        <v>0</v>
      </c>
      <c r="K2943">
        <v>0</v>
      </c>
      <c r="L2943">
        <v>0</v>
      </c>
      <c r="M2943">
        <v>0</v>
      </c>
      <c r="N2943">
        <v>0</v>
      </c>
      <c r="O2943">
        <v>1337</v>
      </c>
      <c r="P2943" t="s">
        <v>59</v>
      </c>
      <c r="Q2943" t="s">
        <v>60</v>
      </c>
    </row>
    <row r="2944" spans="1:17" x14ac:dyDescent="0.25">
      <c r="A2944" t="s">
        <v>28</v>
      </c>
      <c r="B2944" t="s">
        <v>36</v>
      </c>
      <c r="C2944" t="s">
        <v>49</v>
      </c>
      <c r="D2944" t="s">
        <v>48</v>
      </c>
      <c r="E2944">
        <v>12</v>
      </c>
      <c r="F2944" t="str">
        <f t="shared" si="45"/>
        <v>Average Per Premise1-in-2August Monthly System Peak Day30% Cycling12</v>
      </c>
      <c r="G2944">
        <v>10.78227</v>
      </c>
      <c r="H2944">
        <v>10.78227</v>
      </c>
      <c r="I2944">
        <v>85.541600000000003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1337</v>
      </c>
      <c r="P2944" t="s">
        <v>59</v>
      </c>
      <c r="Q2944" t="s">
        <v>60</v>
      </c>
    </row>
    <row r="2945" spans="1:17" x14ac:dyDescent="0.25">
      <c r="A2945" t="s">
        <v>29</v>
      </c>
      <c r="B2945" t="s">
        <v>36</v>
      </c>
      <c r="C2945" t="s">
        <v>49</v>
      </c>
      <c r="D2945" t="s">
        <v>48</v>
      </c>
      <c r="E2945">
        <v>12</v>
      </c>
      <c r="F2945" t="str">
        <f t="shared" si="45"/>
        <v>Average Per Device1-in-2August Monthly System Peak Day30% Cycling12</v>
      </c>
      <c r="G2945">
        <v>3.94848</v>
      </c>
      <c r="H2945">
        <v>3.94848</v>
      </c>
      <c r="I2945">
        <v>85.541600000000003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1337</v>
      </c>
      <c r="P2945" t="s">
        <v>59</v>
      </c>
      <c r="Q2945" t="s">
        <v>60</v>
      </c>
    </row>
    <row r="2946" spans="1:17" x14ac:dyDescent="0.25">
      <c r="A2946" t="s">
        <v>43</v>
      </c>
      <c r="B2946" t="s">
        <v>36</v>
      </c>
      <c r="C2946" t="s">
        <v>49</v>
      </c>
      <c r="D2946" t="s">
        <v>48</v>
      </c>
      <c r="E2946">
        <v>12</v>
      </c>
      <c r="F2946" t="str">
        <f t="shared" si="45"/>
        <v>Aggregate1-in-2August Monthly System Peak Day30% Cycling12</v>
      </c>
      <c r="G2946">
        <v>14.415900000000001</v>
      </c>
      <c r="H2946">
        <v>14.415900000000001</v>
      </c>
      <c r="I2946">
        <v>85.541600000000003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1337</v>
      </c>
      <c r="P2946" t="s">
        <v>59</v>
      </c>
      <c r="Q2946" t="s">
        <v>60</v>
      </c>
    </row>
    <row r="2947" spans="1:17" x14ac:dyDescent="0.25">
      <c r="A2947" t="s">
        <v>30</v>
      </c>
      <c r="B2947" t="s">
        <v>36</v>
      </c>
      <c r="C2947" t="s">
        <v>49</v>
      </c>
      <c r="D2947" t="s">
        <v>31</v>
      </c>
      <c r="E2947">
        <v>12</v>
      </c>
      <c r="F2947" t="str">
        <f t="shared" ref="F2947:F3010" si="46">CONCATENATE(A2947,B2947,C2947,D2947,E2947)</f>
        <v>Average Per Ton1-in-2August Monthly System Peak Day50% Cycling12</v>
      </c>
      <c r="G2947">
        <v>1.00617</v>
      </c>
      <c r="H2947">
        <v>1.00617</v>
      </c>
      <c r="I2947">
        <v>84.569100000000006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3452</v>
      </c>
      <c r="P2947" t="s">
        <v>59</v>
      </c>
      <c r="Q2947" t="s">
        <v>60</v>
      </c>
    </row>
    <row r="2948" spans="1:17" x14ac:dyDescent="0.25">
      <c r="A2948" t="s">
        <v>28</v>
      </c>
      <c r="B2948" t="s">
        <v>36</v>
      </c>
      <c r="C2948" t="s">
        <v>49</v>
      </c>
      <c r="D2948" t="s">
        <v>31</v>
      </c>
      <c r="E2948">
        <v>12</v>
      </c>
      <c r="F2948" t="str">
        <f t="shared" si="46"/>
        <v>Average Per Premise1-in-2August Monthly System Peak Day50% Cycling12</v>
      </c>
      <c r="G2948">
        <v>8.6718609999999998</v>
      </c>
      <c r="H2948">
        <v>8.6718609999999998</v>
      </c>
      <c r="I2948">
        <v>84.569100000000006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3452</v>
      </c>
      <c r="P2948" t="s">
        <v>59</v>
      </c>
      <c r="Q2948" t="s">
        <v>60</v>
      </c>
    </row>
    <row r="2949" spans="1:17" x14ac:dyDescent="0.25">
      <c r="A2949" t="s">
        <v>29</v>
      </c>
      <c r="B2949" t="s">
        <v>36</v>
      </c>
      <c r="C2949" t="s">
        <v>49</v>
      </c>
      <c r="D2949" t="s">
        <v>31</v>
      </c>
      <c r="E2949">
        <v>12</v>
      </c>
      <c r="F2949" t="str">
        <f t="shared" si="46"/>
        <v>Average Per Device1-in-2August Monthly System Peak Day50% Cycling12</v>
      </c>
      <c r="G2949">
        <v>3.9023940000000001</v>
      </c>
      <c r="H2949">
        <v>3.9023940000000001</v>
      </c>
      <c r="I2949">
        <v>84.569100000000006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3452</v>
      </c>
      <c r="P2949" t="s">
        <v>59</v>
      </c>
      <c r="Q2949" t="s">
        <v>60</v>
      </c>
    </row>
    <row r="2950" spans="1:17" x14ac:dyDescent="0.25">
      <c r="A2950" t="s">
        <v>43</v>
      </c>
      <c r="B2950" t="s">
        <v>36</v>
      </c>
      <c r="C2950" t="s">
        <v>49</v>
      </c>
      <c r="D2950" t="s">
        <v>31</v>
      </c>
      <c r="E2950">
        <v>12</v>
      </c>
      <c r="F2950" t="str">
        <f t="shared" si="46"/>
        <v>Aggregate1-in-2August Monthly System Peak Day50% Cycling12</v>
      </c>
      <c r="G2950">
        <v>29.93526</v>
      </c>
      <c r="H2950">
        <v>29.93526</v>
      </c>
      <c r="I2950">
        <v>84.569100000000006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3452</v>
      </c>
      <c r="P2950" t="s">
        <v>59</v>
      </c>
      <c r="Q2950" t="s">
        <v>60</v>
      </c>
    </row>
    <row r="2951" spans="1:17" x14ac:dyDescent="0.25">
      <c r="A2951" t="s">
        <v>30</v>
      </c>
      <c r="B2951" t="s">
        <v>36</v>
      </c>
      <c r="C2951" t="s">
        <v>49</v>
      </c>
      <c r="D2951" t="s">
        <v>26</v>
      </c>
      <c r="E2951">
        <v>12</v>
      </c>
      <c r="F2951" t="str">
        <f t="shared" si="46"/>
        <v>Average Per Ton1-in-2August Monthly System Peak DayAll12</v>
      </c>
      <c r="G2951">
        <v>1.0089920000000001</v>
      </c>
      <c r="H2951">
        <v>1.0089920000000001</v>
      </c>
      <c r="I2951">
        <v>84.840599999999995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4789</v>
      </c>
      <c r="P2951" t="s">
        <v>59</v>
      </c>
      <c r="Q2951" t="s">
        <v>60</v>
      </c>
    </row>
    <row r="2952" spans="1:17" x14ac:dyDescent="0.25">
      <c r="A2952" t="s">
        <v>28</v>
      </c>
      <c r="B2952" t="s">
        <v>36</v>
      </c>
      <c r="C2952" t="s">
        <v>49</v>
      </c>
      <c r="D2952" t="s">
        <v>26</v>
      </c>
      <c r="E2952">
        <v>12</v>
      </c>
      <c r="F2952" t="str">
        <f t="shared" si="46"/>
        <v>Average Per Premise1-in-2August Monthly System Peak DayAll12</v>
      </c>
      <c r="G2952">
        <v>9.2570010000000007</v>
      </c>
      <c r="H2952">
        <v>9.2570010000000007</v>
      </c>
      <c r="I2952">
        <v>84.840599999999995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4789</v>
      </c>
      <c r="P2952" t="s">
        <v>59</v>
      </c>
      <c r="Q2952" t="s">
        <v>60</v>
      </c>
    </row>
    <row r="2953" spans="1:17" x14ac:dyDescent="0.25">
      <c r="A2953" t="s">
        <v>29</v>
      </c>
      <c r="B2953" t="s">
        <v>36</v>
      </c>
      <c r="C2953" t="s">
        <v>49</v>
      </c>
      <c r="D2953" t="s">
        <v>26</v>
      </c>
      <c r="E2953">
        <v>12</v>
      </c>
      <c r="F2953" t="str">
        <f t="shared" si="46"/>
        <v>Average Per Device1-in-2August Monthly System Peak DayAll12</v>
      </c>
      <c r="G2953">
        <v>3.915543</v>
      </c>
      <c r="H2953">
        <v>3.915543</v>
      </c>
      <c r="I2953">
        <v>84.840599999999995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4789</v>
      </c>
      <c r="P2953" t="s">
        <v>59</v>
      </c>
      <c r="Q2953" t="s">
        <v>60</v>
      </c>
    </row>
    <row r="2954" spans="1:17" x14ac:dyDescent="0.25">
      <c r="A2954" t="s">
        <v>43</v>
      </c>
      <c r="B2954" t="s">
        <v>36</v>
      </c>
      <c r="C2954" t="s">
        <v>49</v>
      </c>
      <c r="D2954" t="s">
        <v>26</v>
      </c>
      <c r="E2954">
        <v>12</v>
      </c>
      <c r="F2954" t="str">
        <f t="shared" si="46"/>
        <v>Aggregate1-in-2August Monthly System Peak DayAll12</v>
      </c>
      <c r="G2954">
        <v>44.331780000000002</v>
      </c>
      <c r="H2954">
        <v>44.331780000000002</v>
      </c>
      <c r="I2954">
        <v>84.840599999999995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4789</v>
      </c>
      <c r="P2954" t="s">
        <v>59</v>
      </c>
      <c r="Q2954" t="s">
        <v>60</v>
      </c>
    </row>
    <row r="2955" spans="1:17" x14ac:dyDescent="0.25">
      <c r="A2955" t="s">
        <v>30</v>
      </c>
      <c r="B2955" t="s">
        <v>36</v>
      </c>
      <c r="C2955" t="s">
        <v>37</v>
      </c>
      <c r="D2955" t="s">
        <v>48</v>
      </c>
      <c r="E2955">
        <v>12</v>
      </c>
      <c r="F2955" t="str">
        <f t="shared" si="46"/>
        <v>Average Per Ton1-in-2August Typical Event Day30% Cycling12</v>
      </c>
      <c r="G2955">
        <v>0.92216679999999995</v>
      </c>
      <c r="H2955">
        <v>0.92216679999999995</v>
      </c>
      <c r="I2955">
        <v>80.512500000000003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1337</v>
      </c>
      <c r="P2955" t="s">
        <v>59</v>
      </c>
      <c r="Q2955" t="s">
        <v>60</v>
      </c>
    </row>
    <row r="2956" spans="1:17" x14ac:dyDescent="0.25">
      <c r="A2956" t="s">
        <v>28</v>
      </c>
      <c r="B2956" t="s">
        <v>36</v>
      </c>
      <c r="C2956" t="s">
        <v>37</v>
      </c>
      <c r="D2956" t="s">
        <v>48</v>
      </c>
      <c r="E2956">
        <v>12</v>
      </c>
      <c r="F2956" t="str">
        <f t="shared" si="46"/>
        <v>Average Per Premise1-in-2August Typical Event Day30% Cycling12</v>
      </c>
      <c r="G2956">
        <v>9.7837969999999999</v>
      </c>
      <c r="H2956">
        <v>9.7837969999999999</v>
      </c>
      <c r="I2956">
        <v>80.512500000000003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1337</v>
      </c>
      <c r="P2956" t="s">
        <v>59</v>
      </c>
      <c r="Q2956" t="s">
        <v>60</v>
      </c>
    </row>
    <row r="2957" spans="1:17" x14ac:dyDescent="0.25">
      <c r="A2957" t="s">
        <v>29</v>
      </c>
      <c r="B2957" t="s">
        <v>36</v>
      </c>
      <c r="C2957" t="s">
        <v>37</v>
      </c>
      <c r="D2957" t="s">
        <v>48</v>
      </c>
      <c r="E2957">
        <v>12</v>
      </c>
      <c r="F2957" t="str">
        <f t="shared" si="46"/>
        <v>Average Per Device1-in-2August Typical Event Day30% Cycling12</v>
      </c>
      <c r="G2957">
        <v>3.5828359999999999</v>
      </c>
      <c r="H2957">
        <v>3.5828359999999999</v>
      </c>
      <c r="I2957">
        <v>80.512500000000003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1337</v>
      </c>
      <c r="P2957" t="s">
        <v>59</v>
      </c>
      <c r="Q2957" t="s">
        <v>60</v>
      </c>
    </row>
    <row r="2958" spans="1:17" x14ac:dyDescent="0.25">
      <c r="A2958" t="s">
        <v>43</v>
      </c>
      <c r="B2958" t="s">
        <v>36</v>
      </c>
      <c r="C2958" t="s">
        <v>37</v>
      </c>
      <c r="D2958" t="s">
        <v>48</v>
      </c>
      <c r="E2958">
        <v>12</v>
      </c>
      <c r="F2958" t="str">
        <f t="shared" si="46"/>
        <v>Aggregate1-in-2August Typical Event Day30% Cycling12</v>
      </c>
      <c r="G2958">
        <v>13.08094</v>
      </c>
      <c r="H2958">
        <v>13.08094</v>
      </c>
      <c r="I2958">
        <v>80.512500000000003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1337</v>
      </c>
      <c r="P2958" t="s">
        <v>59</v>
      </c>
      <c r="Q2958" t="s">
        <v>60</v>
      </c>
    </row>
    <row r="2959" spans="1:17" x14ac:dyDescent="0.25">
      <c r="A2959" t="s">
        <v>30</v>
      </c>
      <c r="B2959" t="s">
        <v>36</v>
      </c>
      <c r="C2959" t="s">
        <v>37</v>
      </c>
      <c r="D2959" t="s">
        <v>31</v>
      </c>
      <c r="E2959">
        <v>12</v>
      </c>
      <c r="F2959" t="str">
        <f t="shared" si="46"/>
        <v>Average Per Ton1-in-2August Typical Event Day50% Cycling12</v>
      </c>
      <c r="G2959">
        <v>0.96713360000000004</v>
      </c>
      <c r="H2959">
        <v>0.96713360000000004</v>
      </c>
      <c r="I2959">
        <v>79.550899999999999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3452</v>
      </c>
      <c r="P2959" t="s">
        <v>59</v>
      </c>
      <c r="Q2959" t="s">
        <v>60</v>
      </c>
    </row>
    <row r="2960" spans="1:17" x14ac:dyDescent="0.25">
      <c r="A2960" t="s">
        <v>28</v>
      </c>
      <c r="B2960" t="s">
        <v>36</v>
      </c>
      <c r="C2960" t="s">
        <v>37</v>
      </c>
      <c r="D2960" t="s">
        <v>31</v>
      </c>
      <c r="E2960">
        <v>12</v>
      </c>
      <c r="F2960" t="str">
        <f t="shared" si="46"/>
        <v>Average Per Premise1-in-2August Typical Event Day50% Cycling12</v>
      </c>
      <c r="G2960">
        <v>8.3354199999999992</v>
      </c>
      <c r="H2960">
        <v>8.3354199999999992</v>
      </c>
      <c r="I2960">
        <v>79.550899999999999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3452</v>
      </c>
      <c r="P2960" t="s">
        <v>59</v>
      </c>
      <c r="Q2960" t="s">
        <v>60</v>
      </c>
    </row>
    <row r="2961" spans="1:17" x14ac:dyDescent="0.25">
      <c r="A2961" t="s">
        <v>29</v>
      </c>
      <c r="B2961" t="s">
        <v>36</v>
      </c>
      <c r="C2961" t="s">
        <v>37</v>
      </c>
      <c r="D2961" t="s">
        <v>31</v>
      </c>
      <c r="E2961">
        <v>12</v>
      </c>
      <c r="F2961" t="str">
        <f t="shared" si="46"/>
        <v>Average Per Device1-in-2August Typical Event Day50% Cycling12</v>
      </c>
      <c r="G2961">
        <v>3.7509929999999998</v>
      </c>
      <c r="H2961">
        <v>3.7509929999999998</v>
      </c>
      <c r="I2961">
        <v>79.550899999999999</v>
      </c>
      <c r="J2961">
        <v>0</v>
      </c>
      <c r="K2961">
        <v>0</v>
      </c>
      <c r="L2961">
        <v>0</v>
      </c>
      <c r="M2961">
        <v>0</v>
      </c>
      <c r="N2961">
        <v>0</v>
      </c>
      <c r="O2961">
        <v>3452</v>
      </c>
      <c r="P2961" t="s">
        <v>59</v>
      </c>
      <c r="Q2961" t="s">
        <v>60</v>
      </c>
    </row>
    <row r="2962" spans="1:17" x14ac:dyDescent="0.25">
      <c r="A2962" t="s">
        <v>43</v>
      </c>
      <c r="B2962" t="s">
        <v>36</v>
      </c>
      <c r="C2962" t="s">
        <v>37</v>
      </c>
      <c r="D2962" t="s">
        <v>31</v>
      </c>
      <c r="E2962">
        <v>12</v>
      </c>
      <c r="F2962" t="str">
        <f t="shared" si="46"/>
        <v>Aggregate1-in-2August Typical Event Day50% Cycling12</v>
      </c>
      <c r="G2962">
        <v>28.773869999999999</v>
      </c>
      <c r="H2962">
        <v>28.773869999999999</v>
      </c>
      <c r="I2962">
        <v>79.550899999999999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3452</v>
      </c>
      <c r="P2962" t="s">
        <v>59</v>
      </c>
      <c r="Q2962" t="s">
        <v>60</v>
      </c>
    </row>
    <row r="2963" spans="1:17" x14ac:dyDescent="0.25">
      <c r="A2963" t="s">
        <v>30</v>
      </c>
      <c r="B2963" t="s">
        <v>36</v>
      </c>
      <c r="C2963" t="s">
        <v>37</v>
      </c>
      <c r="D2963" t="s">
        <v>26</v>
      </c>
      <c r="E2963">
        <v>12</v>
      </c>
      <c r="F2963" t="str">
        <f t="shared" si="46"/>
        <v>Average Per Ton1-in-2August Typical Event DayAll12</v>
      </c>
      <c r="G2963">
        <v>0.95457879999999995</v>
      </c>
      <c r="H2963">
        <v>0.95457879999999995</v>
      </c>
      <c r="I2963">
        <v>79.819400000000002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4789</v>
      </c>
      <c r="P2963" t="s">
        <v>59</v>
      </c>
      <c r="Q2963" t="s">
        <v>60</v>
      </c>
    </row>
    <row r="2964" spans="1:17" x14ac:dyDescent="0.25">
      <c r="A2964" t="s">
        <v>28</v>
      </c>
      <c r="B2964" t="s">
        <v>36</v>
      </c>
      <c r="C2964" t="s">
        <v>37</v>
      </c>
      <c r="D2964" t="s">
        <v>26</v>
      </c>
      <c r="E2964">
        <v>12</v>
      </c>
      <c r="F2964" t="str">
        <f t="shared" si="46"/>
        <v>Average Per Premise1-in-2August Typical Event DayAll12</v>
      </c>
      <c r="G2964">
        <v>8.7577879999999997</v>
      </c>
      <c r="H2964">
        <v>8.7577879999999997</v>
      </c>
      <c r="I2964">
        <v>79.819400000000002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4789</v>
      </c>
      <c r="P2964" t="s">
        <v>59</v>
      </c>
      <c r="Q2964" t="s">
        <v>60</v>
      </c>
    </row>
    <row r="2965" spans="1:17" x14ac:dyDescent="0.25">
      <c r="A2965" t="s">
        <v>29</v>
      </c>
      <c r="B2965" t="s">
        <v>36</v>
      </c>
      <c r="C2965" t="s">
        <v>37</v>
      </c>
      <c r="D2965" t="s">
        <v>26</v>
      </c>
      <c r="E2965">
        <v>12</v>
      </c>
      <c r="F2965" t="str">
        <f t="shared" si="46"/>
        <v>Average Per Device1-in-2August Typical Event DayAll12</v>
      </c>
      <c r="G2965">
        <v>3.7043849999999998</v>
      </c>
      <c r="H2965">
        <v>3.7043849999999998</v>
      </c>
      <c r="I2965">
        <v>79.819400000000002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4789</v>
      </c>
      <c r="P2965" t="s">
        <v>59</v>
      </c>
      <c r="Q2965" t="s">
        <v>60</v>
      </c>
    </row>
    <row r="2966" spans="1:17" x14ac:dyDescent="0.25">
      <c r="A2966" t="s">
        <v>43</v>
      </c>
      <c r="B2966" t="s">
        <v>36</v>
      </c>
      <c r="C2966" t="s">
        <v>37</v>
      </c>
      <c r="D2966" t="s">
        <v>26</v>
      </c>
      <c r="E2966">
        <v>12</v>
      </c>
      <c r="F2966" t="str">
        <f t="shared" si="46"/>
        <v>Aggregate1-in-2August Typical Event DayAll12</v>
      </c>
      <c r="G2966">
        <v>41.941049999999997</v>
      </c>
      <c r="H2966">
        <v>41.941049999999997</v>
      </c>
      <c r="I2966">
        <v>79.819400000000002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4789</v>
      </c>
      <c r="P2966" t="s">
        <v>59</v>
      </c>
      <c r="Q2966" t="s">
        <v>60</v>
      </c>
    </row>
    <row r="2967" spans="1:17" x14ac:dyDescent="0.25">
      <c r="A2967" t="s">
        <v>30</v>
      </c>
      <c r="B2967" t="s">
        <v>36</v>
      </c>
      <c r="C2967" t="s">
        <v>50</v>
      </c>
      <c r="D2967" t="s">
        <v>48</v>
      </c>
      <c r="E2967">
        <v>12</v>
      </c>
      <c r="F2967" t="str">
        <f t="shared" si="46"/>
        <v>Average Per Ton1-in-2July Monthly System Peak Day30% Cycling12</v>
      </c>
      <c r="G2967">
        <v>0.86402939999999995</v>
      </c>
      <c r="H2967">
        <v>0.86402939999999995</v>
      </c>
      <c r="I2967">
        <v>75.449799999999996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1337</v>
      </c>
      <c r="P2967" t="s">
        <v>59</v>
      </c>
      <c r="Q2967" t="s">
        <v>60</v>
      </c>
    </row>
    <row r="2968" spans="1:17" x14ac:dyDescent="0.25">
      <c r="A2968" t="s">
        <v>28</v>
      </c>
      <c r="B2968" t="s">
        <v>36</v>
      </c>
      <c r="C2968" t="s">
        <v>50</v>
      </c>
      <c r="D2968" t="s">
        <v>48</v>
      </c>
      <c r="E2968">
        <v>12</v>
      </c>
      <c r="F2968" t="str">
        <f t="shared" si="46"/>
        <v>Average Per Premise1-in-2July Monthly System Peak Day30% Cycling12</v>
      </c>
      <c r="G2968">
        <v>9.1669839999999994</v>
      </c>
      <c r="H2968">
        <v>9.1669839999999994</v>
      </c>
      <c r="I2968">
        <v>75.449799999999996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1337</v>
      </c>
      <c r="P2968" t="s">
        <v>59</v>
      </c>
      <c r="Q2968" t="s">
        <v>60</v>
      </c>
    </row>
    <row r="2969" spans="1:17" x14ac:dyDescent="0.25">
      <c r="A2969" t="s">
        <v>29</v>
      </c>
      <c r="B2969" t="s">
        <v>36</v>
      </c>
      <c r="C2969" t="s">
        <v>50</v>
      </c>
      <c r="D2969" t="s">
        <v>48</v>
      </c>
      <c r="E2969">
        <v>12</v>
      </c>
      <c r="F2969" t="str">
        <f t="shared" si="46"/>
        <v>Average Per Device1-in-2July Monthly System Peak Day30% Cycling12</v>
      </c>
      <c r="G2969">
        <v>3.3569589999999998</v>
      </c>
      <c r="H2969">
        <v>3.3569589999999998</v>
      </c>
      <c r="I2969">
        <v>75.449799999999996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1337</v>
      </c>
      <c r="P2969" t="s">
        <v>59</v>
      </c>
      <c r="Q2969" t="s">
        <v>60</v>
      </c>
    </row>
    <row r="2970" spans="1:17" x14ac:dyDescent="0.25">
      <c r="A2970" t="s">
        <v>43</v>
      </c>
      <c r="B2970" t="s">
        <v>36</v>
      </c>
      <c r="C2970" t="s">
        <v>50</v>
      </c>
      <c r="D2970" t="s">
        <v>48</v>
      </c>
      <c r="E2970">
        <v>12</v>
      </c>
      <c r="F2970" t="str">
        <f t="shared" si="46"/>
        <v>Aggregate1-in-2July Monthly System Peak Day30% Cycling12</v>
      </c>
      <c r="G2970">
        <v>12.256259999999999</v>
      </c>
      <c r="H2970">
        <v>12.256259999999999</v>
      </c>
      <c r="I2970">
        <v>75.449799999999996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1337</v>
      </c>
      <c r="P2970" t="s">
        <v>59</v>
      </c>
      <c r="Q2970" t="s">
        <v>60</v>
      </c>
    </row>
    <row r="2971" spans="1:17" x14ac:dyDescent="0.25">
      <c r="A2971" t="s">
        <v>30</v>
      </c>
      <c r="B2971" t="s">
        <v>36</v>
      </c>
      <c r="C2971" t="s">
        <v>50</v>
      </c>
      <c r="D2971" t="s">
        <v>31</v>
      </c>
      <c r="E2971">
        <v>12</v>
      </c>
      <c r="F2971" t="str">
        <f t="shared" si="46"/>
        <v>Average Per Ton1-in-2July Monthly System Peak Day50% Cycling12</v>
      </c>
      <c r="G2971">
        <v>0.94419679999999995</v>
      </c>
      <c r="H2971">
        <v>0.9441967</v>
      </c>
      <c r="I2971">
        <v>74.858099999999993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3452</v>
      </c>
      <c r="P2971" t="s">
        <v>59</v>
      </c>
      <c r="Q2971" t="s">
        <v>60</v>
      </c>
    </row>
    <row r="2972" spans="1:17" x14ac:dyDescent="0.25">
      <c r="A2972" t="s">
        <v>28</v>
      </c>
      <c r="B2972" t="s">
        <v>36</v>
      </c>
      <c r="C2972" t="s">
        <v>50</v>
      </c>
      <c r="D2972" t="s">
        <v>31</v>
      </c>
      <c r="E2972">
        <v>12</v>
      </c>
      <c r="F2972" t="str">
        <f t="shared" si="46"/>
        <v>Average Per Premise1-in-2July Monthly System Peak Day50% Cycling12</v>
      </c>
      <c r="G2972">
        <v>8.1377349999999993</v>
      </c>
      <c r="H2972">
        <v>8.1377349999999993</v>
      </c>
      <c r="I2972">
        <v>74.858099999999993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3452</v>
      </c>
      <c r="P2972" t="s">
        <v>59</v>
      </c>
      <c r="Q2972" t="s">
        <v>60</v>
      </c>
    </row>
    <row r="2973" spans="1:17" x14ac:dyDescent="0.25">
      <c r="A2973" t="s">
        <v>29</v>
      </c>
      <c r="B2973" t="s">
        <v>36</v>
      </c>
      <c r="C2973" t="s">
        <v>50</v>
      </c>
      <c r="D2973" t="s">
        <v>31</v>
      </c>
      <c r="E2973">
        <v>12</v>
      </c>
      <c r="F2973" t="str">
        <f t="shared" si="46"/>
        <v>Average Per Device1-in-2July Monthly System Peak Day50% Cycling12</v>
      </c>
      <c r="G2973">
        <v>3.6620339999999998</v>
      </c>
      <c r="H2973">
        <v>3.6620339999999998</v>
      </c>
      <c r="I2973">
        <v>74.858099999999993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3452</v>
      </c>
      <c r="P2973" t="s">
        <v>59</v>
      </c>
      <c r="Q2973" t="s">
        <v>60</v>
      </c>
    </row>
    <row r="2974" spans="1:17" x14ac:dyDescent="0.25">
      <c r="A2974" t="s">
        <v>43</v>
      </c>
      <c r="B2974" t="s">
        <v>36</v>
      </c>
      <c r="C2974" t="s">
        <v>50</v>
      </c>
      <c r="D2974" t="s">
        <v>31</v>
      </c>
      <c r="E2974">
        <v>12</v>
      </c>
      <c r="F2974" t="str">
        <f t="shared" si="46"/>
        <v>Aggregate1-in-2July Monthly System Peak Day50% Cycling12</v>
      </c>
      <c r="G2974">
        <v>28.091460000000001</v>
      </c>
      <c r="H2974">
        <v>28.091460000000001</v>
      </c>
      <c r="I2974">
        <v>74.858099999999993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3452</v>
      </c>
      <c r="P2974" t="s">
        <v>59</v>
      </c>
      <c r="Q2974" t="s">
        <v>60</v>
      </c>
    </row>
    <row r="2975" spans="1:17" x14ac:dyDescent="0.25">
      <c r="A2975" t="s">
        <v>30</v>
      </c>
      <c r="B2975" t="s">
        <v>36</v>
      </c>
      <c r="C2975" t="s">
        <v>50</v>
      </c>
      <c r="D2975" t="s">
        <v>26</v>
      </c>
      <c r="E2975">
        <v>12</v>
      </c>
      <c r="F2975" t="str">
        <f t="shared" si="46"/>
        <v>Average Per Ton1-in-2July Monthly System Peak DayAll12</v>
      </c>
      <c r="G2975">
        <v>0.92181409999999997</v>
      </c>
      <c r="H2975">
        <v>0.92181400000000002</v>
      </c>
      <c r="I2975">
        <v>75.023300000000006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4789</v>
      </c>
      <c r="P2975" t="s">
        <v>59</v>
      </c>
      <c r="Q2975" t="s">
        <v>60</v>
      </c>
    </row>
    <row r="2976" spans="1:17" x14ac:dyDescent="0.25">
      <c r="A2976" t="s">
        <v>28</v>
      </c>
      <c r="B2976" t="s">
        <v>36</v>
      </c>
      <c r="C2976" t="s">
        <v>50</v>
      </c>
      <c r="D2976" t="s">
        <v>26</v>
      </c>
      <c r="E2976">
        <v>12</v>
      </c>
      <c r="F2976" t="str">
        <f t="shared" si="46"/>
        <v>Average Per Premise1-in-2July Monthly System Peak DayAll12</v>
      </c>
      <c r="G2976">
        <v>8.4571869999999993</v>
      </c>
      <c r="H2976">
        <v>8.4571869999999993</v>
      </c>
      <c r="I2976">
        <v>75.023300000000006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4789</v>
      </c>
      <c r="P2976" t="s">
        <v>59</v>
      </c>
      <c r="Q2976" t="s">
        <v>60</v>
      </c>
    </row>
    <row r="2977" spans="1:17" x14ac:dyDescent="0.25">
      <c r="A2977" t="s">
        <v>29</v>
      </c>
      <c r="B2977" t="s">
        <v>36</v>
      </c>
      <c r="C2977" t="s">
        <v>50</v>
      </c>
      <c r="D2977" t="s">
        <v>26</v>
      </c>
      <c r="E2977">
        <v>12</v>
      </c>
      <c r="F2977" t="str">
        <f t="shared" si="46"/>
        <v>Average Per Device1-in-2July Monthly System Peak DayAll12</v>
      </c>
      <c r="G2977">
        <v>3.5772360000000001</v>
      </c>
      <c r="H2977">
        <v>3.5772360000000001</v>
      </c>
      <c r="I2977">
        <v>75.023300000000006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4789</v>
      </c>
      <c r="P2977" t="s">
        <v>59</v>
      </c>
      <c r="Q2977" t="s">
        <v>60</v>
      </c>
    </row>
    <row r="2978" spans="1:17" x14ac:dyDescent="0.25">
      <c r="A2978" t="s">
        <v>43</v>
      </c>
      <c r="B2978" t="s">
        <v>36</v>
      </c>
      <c r="C2978" t="s">
        <v>50</v>
      </c>
      <c r="D2978" t="s">
        <v>26</v>
      </c>
      <c r="E2978">
        <v>12</v>
      </c>
      <c r="F2978" t="str">
        <f t="shared" si="46"/>
        <v>Aggregate1-in-2July Monthly System Peak DayAll12</v>
      </c>
      <c r="G2978">
        <v>40.501469999999998</v>
      </c>
      <c r="H2978">
        <v>40.501469999999998</v>
      </c>
      <c r="I2978">
        <v>75.023300000000006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4789</v>
      </c>
      <c r="P2978" t="s">
        <v>59</v>
      </c>
      <c r="Q2978" t="s">
        <v>60</v>
      </c>
    </row>
    <row r="2979" spans="1:17" x14ac:dyDescent="0.25">
      <c r="A2979" t="s">
        <v>30</v>
      </c>
      <c r="B2979" t="s">
        <v>36</v>
      </c>
      <c r="C2979" t="s">
        <v>51</v>
      </c>
      <c r="D2979" t="s">
        <v>48</v>
      </c>
      <c r="E2979">
        <v>12</v>
      </c>
      <c r="F2979" t="str">
        <f t="shared" si="46"/>
        <v>Average Per Ton1-in-2June Monthly System Peak Day30% Cycling12</v>
      </c>
      <c r="G2979">
        <v>0.77352359999999998</v>
      </c>
      <c r="H2979">
        <v>0.77352359999999998</v>
      </c>
      <c r="I2979">
        <v>75.665999999999997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1337</v>
      </c>
      <c r="P2979" t="s">
        <v>59</v>
      </c>
      <c r="Q2979" t="s">
        <v>60</v>
      </c>
    </row>
    <row r="2980" spans="1:17" x14ac:dyDescent="0.25">
      <c r="A2980" t="s">
        <v>28</v>
      </c>
      <c r="B2980" t="s">
        <v>36</v>
      </c>
      <c r="C2980" t="s">
        <v>51</v>
      </c>
      <c r="D2980" t="s">
        <v>48</v>
      </c>
      <c r="E2980">
        <v>12</v>
      </c>
      <c r="F2980" t="str">
        <f t="shared" si="46"/>
        <v>Average Per Premise1-in-2June Monthly System Peak Day30% Cycling12</v>
      </c>
      <c r="G2980">
        <v>8.2067560000000004</v>
      </c>
      <c r="H2980">
        <v>8.2067560000000004</v>
      </c>
      <c r="I2980">
        <v>75.665999999999997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1337</v>
      </c>
      <c r="P2980" t="s">
        <v>59</v>
      </c>
      <c r="Q2980" t="s">
        <v>60</v>
      </c>
    </row>
    <row r="2981" spans="1:17" x14ac:dyDescent="0.25">
      <c r="A2981" t="s">
        <v>29</v>
      </c>
      <c r="B2981" t="s">
        <v>36</v>
      </c>
      <c r="C2981" t="s">
        <v>51</v>
      </c>
      <c r="D2981" t="s">
        <v>48</v>
      </c>
      <c r="E2981">
        <v>12</v>
      </c>
      <c r="F2981" t="str">
        <f t="shared" si="46"/>
        <v>Average Per Device1-in-2June Monthly System Peak Day30% Cycling12</v>
      </c>
      <c r="G2981">
        <v>3.0053230000000002</v>
      </c>
      <c r="H2981">
        <v>3.0053230000000002</v>
      </c>
      <c r="I2981">
        <v>75.665999999999997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1337</v>
      </c>
      <c r="P2981" t="s">
        <v>59</v>
      </c>
      <c r="Q2981" t="s">
        <v>60</v>
      </c>
    </row>
    <row r="2982" spans="1:17" x14ac:dyDescent="0.25">
      <c r="A2982" t="s">
        <v>43</v>
      </c>
      <c r="B2982" t="s">
        <v>36</v>
      </c>
      <c r="C2982" t="s">
        <v>51</v>
      </c>
      <c r="D2982" t="s">
        <v>48</v>
      </c>
      <c r="E2982">
        <v>12</v>
      </c>
      <c r="F2982" t="str">
        <f t="shared" si="46"/>
        <v>Aggregate1-in-2June Monthly System Peak Day30% Cycling12</v>
      </c>
      <c r="G2982">
        <v>10.972429999999999</v>
      </c>
      <c r="H2982">
        <v>10.972429999999999</v>
      </c>
      <c r="I2982">
        <v>75.665999999999997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1337</v>
      </c>
      <c r="P2982" t="s">
        <v>59</v>
      </c>
      <c r="Q2982" t="s">
        <v>60</v>
      </c>
    </row>
    <row r="2983" spans="1:17" x14ac:dyDescent="0.25">
      <c r="A2983" t="s">
        <v>30</v>
      </c>
      <c r="B2983" t="s">
        <v>36</v>
      </c>
      <c r="C2983" t="s">
        <v>51</v>
      </c>
      <c r="D2983" t="s">
        <v>31</v>
      </c>
      <c r="E2983">
        <v>12</v>
      </c>
      <c r="F2983" t="str">
        <f t="shared" si="46"/>
        <v>Average Per Ton1-in-2June Monthly System Peak Day50% Cycling12</v>
      </c>
      <c r="G2983">
        <v>0.90565530000000005</v>
      </c>
      <c r="H2983">
        <v>0.90565530000000005</v>
      </c>
      <c r="I2983">
        <v>74.980900000000005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3452</v>
      </c>
      <c r="P2983" t="s">
        <v>59</v>
      </c>
      <c r="Q2983" t="s">
        <v>60</v>
      </c>
    </row>
    <row r="2984" spans="1:17" x14ac:dyDescent="0.25">
      <c r="A2984" t="s">
        <v>28</v>
      </c>
      <c r="B2984" t="s">
        <v>36</v>
      </c>
      <c r="C2984" t="s">
        <v>51</v>
      </c>
      <c r="D2984" t="s">
        <v>31</v>
      </c>
      <c r="E2984">
        <v>12</v>
      </c>
      <c r="F2984" t="str">
        <f t="shared" si="46"/>
        <v>Average Per Premise1-in-2June Monthly System Peak Day50% Cycling12</v>
      </c>
      <c r="G2984">
        <v>7.8055580000000004</v>
      </c>
      <c r="H2984">
        <v>7.8055580000000004</v>
      </c>
      <c r="I2984">
        <v>74.980900000000005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3452</v>
      </c>
      <c r="P2984" t="s">
        <v>59</v>
      </c>
      <c r="Q2984" t="s">
        <v>60</v>
      </c>
    </row>
    <row r="2985" spans="1:17" x14ac:dyDescent="0.25">
      <c r="A2985" t="s">
        <v>29</v>
      </c>
      <c r="B2985" t="s">
        <v>36</v>
      </c>
      <c r="C2985" t="s">
        <v>51</v>
      </c>
      <c r="D2985" t="s">
        <v>31</v>
      </c>
      <c r="E2985">
        <v>12</v>
      </c>
      <c r="F2985" t="str">
        <f t="shared" si="46"/>
        <v>Average Per Device1-in-2June Monthly System Peak Day50% Cycling12</v>
      </c>
      <c r="G2985">
        <v>3.5125519999999999</v>
      </c>
      <c r="H2985">
        <v>3.5125519999999999</v>
      </c>
      <c r="I2985">
        <v>74.980900000000005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3452</v>
      </c>
      <c r="P2985" t="s">
        <v>59</v>
      </c>
      <c r="Q2985" t="s">
        <v>60</v>
      </c>
    </row>
    <row r="2986" spans="1:17" x14ac:dyDescent="0.25">
      <c r="A2986" t="s">
        <v>43</v>
      </c>
      <c r="B2986" t="s">
        <v>36</v>
      </c>
      <c r="C2986" t="s">
        <v>51</v>
      </c>
      <c r="D2986" t="s">
        <v>31</v>
      </c>
      <c r="E2986">
        <v>12</v>
      </c>
      <c r="F2986" t="str">
        <f t="shared" si="46"/>
        <v>Aggregate1-in-2June Monthly System Peak Day50% Cycling12</v>
      </c>
      <c r="G2986">
        <v>26.944790000000001</v>
      </c>
      <c r="H2986">
        <v>26.944790000000001</v>
      </c>
      <c r="I2986">
        <v>74.980900000000005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3452</v>
      </c>
      <c r="P2986" t="s">
        <v>59</v>
      </c>
      <c r="Q2986" t="s">
        <v>60</v>
      </c>
    </row>
    <row r="2987" spans="1:17" x14ac:dyDescent="0.25">
      <c r="A2987" t="s">
        <v>30</v>
      </c>
      <c r="B2987" t="s">
        <v>36</v>
      </c>
      <c r="C2987" t="s">
        <v>51</v>
      </c>
      <c r="D2987" t="s">
        <v>26</v>
      </c>
      <c r="E2987">
        <v>12</v>
      </c>
      <c r="F2987" t="str">
        <f t="shared" si="46"/>
        <v>Average Per Ton1-in-2June Monthly System Peak DayAll12</v>
      </c>
      <c r="G2987">
        <v>0.86876410000000004</v>
      </c>
      <c r="H2987">
        <v>0.86876410000000004</v>
      </c>
      <c r="I2987">
        <v>75.172200000000004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4789</v>
      </c>
      <c r="P2987" t="s">
        <v>59</v>
      </c>
      <c r="Q2987" t="s">
        <v>60</v>
      </c>
    </row>
    <row r="2988" spans="1:17" x14ac:dyDescent="0.25">
      <c r="A2988" t="s">
        <v>28</v>
      </c>
      <c r="B2988" t="s">
        <v>36</v>
      </c>
      <c r="C2988" t="s">
        <v>51</v>
      </c>
      <c r="D2988" t="s">
        <v>26</v>
      </c>
      <c r="E2988">
        <v>12</v>
      </c>
      <c r="F2988" t="str">
        <f t="shared" si="46"/>
        <v>Average Per Premise1-in-2June Monthly System Peak DayAll12</v>
      </c>
      <c r="G2988">
        <v>7.9704800000000002</v>
      </c>
      <c r="H2988">
        <v>7.9704800000000002</v>
      </c>
      <c r="I2988">
        <v>75.172200000000004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4789</v>
      </c>
      <c r="P2988" t="s">
        <v>59</v>
      </c>
      <c r="Q2988" t="s">
        <v>60</v>
      </c>
    </row>
    <row r="2989" spans="1:17" x14ac:dyDescent="0.25">
      <c r="A2989" t="s">
        <v>29</v>
      </c>
      <c r="B2989" t="s">
        <v>36</v>
      </c>
      <c r="C2989" t="s">
        <v>51</v>
      </c>
      <c r="D2989" t="s">
        <v>26</v>
      </c>
      <c r="E2989">
        <v>12</v>
      </c>
      <c r="F2989" t="str">
        <f t="shared" si="46"/>
        <v>Average Per Device1-in-2June Monthly System Peak DayAll12</v>
      </c>
      <c r="G2989">
        <v>3.3713679999999999</v>
      </c>
      <c r="H2989">
        <v>3.3713679999999999</v>
      </c>
      <c r="I2989">
        <v>75.172200000000004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4789</v>
      </c>
      <c r="P2989" t="s">
        <v>59</v>
      </c>
      <c r="Q2989" t="s">
        <v>60</v>
      </c>
    </row>
    <row r="2990" spans="1:17" x14ac:dyDescent="0.25">
      <c r="A2990" t="s">
        <v>43</v>
      </c>
      <c r="B2990" t="s">
        <v>36</v>
      </c>
      <c r="C2990" t="s">
        <v>51</v>
      </c>
      <c r="D2990" t="s">
        <v>26</v>
      </c>
      <c r="E2990">
        <v>12</v>
      </c>
      <c r="F2990" t="str">
        <f t="shared" si="46"/>
        <v>Aggregate1-in-2June Monthly System Peak DayAll12</v>
      </c>
      <c r="G2990">
        <v>38.170630000000003</v>
      </c>
      <c r="H2990">
        <v>38.170630000000003</v>
      </c>
      <c r="I2990">
        <v>75.172200000000004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4789</v>
      </c>
      <c r="P2990" t="s">
        <v>59</v>
      </c>
      <c r="Q2990" t="s">
        <v>60</v>
      </c>
    </row>
    <row r="2991" spans="1:17" x14ac:dyDescent="0.25">
      <c r="A2991" t="s">
        <v>30</v>
      </c>
      <c r="B2991" t="s">
        <v>36</v>
      </c>
      <c r="C2991" t="s">
        <v>52</v>
      </c>
      <c r="D2991" t="s">
        <v>48</v>
      </c>
      <c r="E2991">
        <v>12</v>
      </c>
      <c r="F2991" t="str">
        <f t="shared" si="46"/>
        <v>Average Per Ton1-in-2May Monthly System Peak Day30% Cycling12</v>
      </c>
      <c r="G2991">
        <v>0.64176169999999999</v>
      </c>
      <c r="H2991">
        <v>0.64176169999999999</v>
      </c>
      <c r="I2991">
        <v>70.3536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1337</v>
      </c>
      <c r="P2991" t="s">
        <v>59</v>
      </c>
      <c r="Q2991" t="s">
        <v>60</v>
      </c>
    </row>
    <row r="2992" spans="1:17" x14ac:dyDescent="0.25">
      <c r="A2992" t="s">
        <v>28</v>
      </c>
      <c r="B2992" t="s">
        <v>36</v>
      </c>
      <c r="C2992" t="s">
        <v>52</v>
      </c>
      <c r="D2992" t="s">
        <v>48</v>
      </c>
      <c r="E2992">
        <v>12</v>
      </c>
      <c r="F2992" t="str">
        <f t="shared" si="46"/>
        <v>Average Per Premise1-in-2May Monthly System Peak Day30% Cycling12</v>
      </c>
      <c r="G2992">
        <v>6.8088189999999997</v>
      </c>
      <c r="H2992">
        <v>6.8088189999999997</v>
      </c>
      <c r="I2992">
        <v>70.3536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1337</v>
      </c>
      <c r="P2992" t="s">
        <v>59</v>
      </c>
      <c r="Q2992" t="s">
        <v>60</v>
      </c>
    </row>
    <row r="2993" spans="1:17" x14ac:dyDescent="0.25">
      <c r="A2993" t="s">
        <v>29</v>
      </c>
      <c r="B2993" t="s">
        <v>36</v>
      </c>
      <c r="C2993" t="s">
        <v>52</v>
      </c>
      <c r="D2993" t="s">
        <v>48</v>
      </c>
      <c r="E2993">
        <v>12</v>
      </c>
      <c r="F2993" t="str">
        <f t="shared" si="46"/>
        <v>Average Per Device1-in-2May Monthly System Peak Day30% Cycling12</v>
      </c>
      <c r="G2993">
        <v>2.4933960000000002</v>
      </c>
      <c r="H2993">
        <v>2.4933960000000002</v>
      </c>
      <c r="I2993">
        <v>70.3536</v>
      </c>
      <c r="J2993">
        <v>0</v>
      </c>
      <c r="K2993">
        <v>0</v>
      </c>
      <c r="L2993">
        <v>0</v>
      </c>
      <c r="M2993">
        <v>0</v>
      </c>
      <c r="N2993">
        <v>0</v>
      </c>
      <c r="O2993">
        <v>1337</v>
      </c>
      <c r="P2993" t="s">
        <v>59</v>
      </c>
      <c r="Q2993" t="s">
        <v>60</v>
      </c>
    </row>
    <row r="2994" spans="1:17" x14ac:dyDescent="0.25">
      <c r="A2994" t="s">
        <v>43</v>
      </c>
      <c r="B2994" t="s">
        <v>36</v>
      </c>
      <c r="C2994" t="s">
        <v>52</v>
      </c>
      <c r="D2994" t="s">
        <v>48</v>
      </c>
      <c r="E2994">
        <v>12</v>
      </c>
      <c r="F2994" t="str">
        <f t="shared" si="46"/>
        <v>Aggregate1-in-2May Monthly System Peak Day30% Cycling12</v>
      </c>
      <c r="G2994">
        <v>9.1033899999999992</v>
      </c>
      <c r="H2994">
        <v>9.1033910000000002</v>
      </c>
      <c r="I2994">
        <v>70.3536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1337</v>
      </c>
      <c r="P2994" t="s">
        <v>59</v>
      </c>
      <c r="Q2994" t="s">
        <v>60</v>
      </c>
    </row>
    <row r="2995" spans="1:17" x14ac:dyDescent="0.25">
      <c r="A2995" t="s">
        <v>30</v>
      </c>
      <c r="B2995" t="s">
        <v>36</v>
      </c>
      <c r="C2995" t="s">
        <v>52</v>
      </c>
      <c r="D2995" t="s">
        <v>31</v>
      </c>
      <c r="E2995">
        <v>12</v>
      </c>
      <c r="F2995" t="str">
        <f t="shared" si="46"/>
        <v>Average Per Ton1-in-2May Monthly System Peak Day50% Cycling12</v>
      </c>
      <c r="G2995">
        <v>0.84888609999999998</v>
      </c>
      <c r="H2995">
        <v>0.84888609999999998</v>
      </c>
      <c r="I2995">
        <v>69.565799999999996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3452</v>
      </c>
      <c r="P2995" t="s">
        <v>59</v>
      </c>
      <c r="Q2995" t="s">
        <v>60</v>
      </c>
    </row>
    <row r="2996" spans="1:17" x14ac:dyDescent="0.25">
      <c r="A2996" t="s">
        <v>28</v>
      </c>
      <c r="B2996" t="s">
        <v>36</v>
      </c>
      <c r="C2996" t="s">
        <v>52</v>
      </c>
      <c r="D2996" t="s">
        <v>31</v>
      </c>
      <c r="E2996">
        <v>12</v>
      </c>
      <c r="F2996" t="str">
        <f t="shared" si="46"/>
        <v>Average Per Premise1-in-2May Monthly System Peak Day50% Cycling12</v>
      </c>
      <c r="G2996">
        <v>7.3162820000000002</v>
      </c>
      <c r="H2996">
        <v>7.3162820000000002</v>
      </c>
      <c r="I2996">
        <v>69.565799999999996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3452</v>
      </c>
      <c r="P2996" t="s">
        <v>59</v>
      </c>
      <c r="Q2996" t="s">
        <v>60</v>
      </c>
    </row>
    <row r="2997" spans="1:17" x14ac:dyDescent="0.25">
      <c r="A2997" t="s">
        <v>29</v>
      </c>
      <c r="B2997" t="s">
        <v>36</v>
      </c>
      <c r="C2997" t="s">
        <v>52</v>
      </c>
      <c r="D2997" t="s">
        <v>31</v>
      </c>
      <c r="E2997">
        <v>12</v>
      </c>
      <c r="F2997" t="str">
        <f t="shared" si="46"/>
        <v>Average Per Device1-in-2May Monthly System Peak Day50% Cycling12</v>
      </c>
      <c r="G2997">
        <v>3.2923740000000001</v>
      </c>
      <c r="H2997">
        <v>3.2923740000000001</v>
      </c>
      <c r="I2997">
        <v>69.565799999999996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3452</v>
      </c>
      <c r="P2997" t="s">
        <v>59</v>
      </c>
      <c r="Q2997" t="s">
        <v>60</v>
      </c>
    </row>
    <row r="2998" spans="1:17" x14ac:dyDescent="0.25">
      <c r="A2998" t="s">
        <v>43</v>
      </c>
      <c r="B2998" t="s">
        <v>36</v>
      </c>
      <c r="C2998" t="s">
        <v>52</v>
      </c>
      <c r="D2998" t="s">
        <v>31</v>
      </c>
      <c r="E2998">
        <v>12</v>
      </c>
      <c r="F2998" t="str">
        <f t="shared" si="46"/>
        <v>Aggregate1-in-2May Monthly System Peak Day50% Cycling12</v>
      </c>
      <c r="G2998">
        <v>25.25581</v>
      </c>
      <c r="H2998">
        <v>25.25581</v>
      </c>
      <c r="I2998">
        <v>69.565799999999996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3452</v>
      </c>
      <c r="P2998" t="s">
        <v>59</v>
      </c>
      <c r="Q2998" t="s">
        <v>60</v>
      </c>
    </row>
    <row r="2999" spans="1:17" x14ac:dyDescent="0.25">
      <c r="A2999" t="s">
        <v>30</v>
      </c>
      <c r="B2999" t="s">
        <v>36</v>
      </c>
      <c r="C2999" t="s">
        <v>52</v>
      </c>
      <c r="D2999" t="s">
        <v>26</v>
      </c>
      <c r="E2999">
        <v>12</v>
      </c>
      <c r="F2999" t="str">
        <f t="shared" si="46"/>
        <v>Average Per Ton1-in-2May Monthly System Peak DayAll12</v>
      </c>
      <c r="G2999">
        <v>0.79105700000000001</v>
      </c>
      <c r="H2999">
        <v>0.79105700000000001</v>
      </c>
      <c r="I2999">
        <v>69.785799999999995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4789</v>
      </c>
      <c r="P2999" t="s">
        <v>59</v>
      </c>
      <c r="Q2999" t="s">
        <v>60</v>
      </c>
    </row>
    <row r="3000" spans="1:17" x14ac:dyDescent="0.25">
      <c r="A3000" t="s">
        <v>28</v>
      </c>
      <c r="B3000" t="s">
        <v>36</v>
      </c>
      <c r="C3000" t="s">
        <v>52</v>
      </c>
      <c r="D3000" t="s">
        <v>26</v>
      </c>
      <c r="E3000">
        <v>12</v>
      </c>
      <c r="F3000" t="str">
        <f t="shared" si="46"/>
        <v>Average Per Premise1-in-2May Monthly System Peak DayAll12</v>
      </c>
      <c r="G3000">
        <v>7.2575560000000001</v>
      </c>
      <c r="H3000">
        <v>7.2575560000000001</v>
      </c>
      <c r="I3000">
        <v>69.785799999999995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4789</v>
      </c>
      <c r="P3000" t="s">
        <v>59</v>
      </c>
      <c r="Q3000" t="s">
        <v>60</v>
      </c>
    </row>
    <row r="3001" spans="1:17" x14ac:dyDescent="0.25">
      <c r="A3001" t="s">
        <v>29</v>
      </c>
      <c r="B3001" t="s">
        <v>36</v>
      </c>
      <c r="C3001" t="s">
        <v>52</v>
      </c>
      <c r="D3001" t="s">
        <v>26</v>
      </c>
      <c r="E3001">
        <v>12</v>
      </c>
      <c r="F3001" t="str">
        <f t="shared" si="46"/>
        <v>Average Per Device1-in-2May Monthly System Peak DayAll12</v>
      </c>
      <c r="G3001">
        <v>3.069814</v>
      </c>
      <c r="H3001">
        <v>3.069814</v>
      </c>
      <c r="I3001">
        <v>69.785799999999995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4789</v>
      </c>
      <c r="P3001" t="s">
        <v>59</v>
      </c>
      <c r="Q3001" t="s">
        <v>60</v>
      </c>
    </row>
    <row r="3002" spans="1:17" x14ac:dyDescent="0.25">
      <c r="A3002" t="s">
        <v>43</v>
      </c>
      <c r="B3002" t="s">
        <v>36</v>
      </c>
      <c r="C3002" t="s">
        <v>52</v>
      </c>
      <c r="D3002" t="s">
        <v>26</v>
      </c>
      <c r="E3002">
        <v>12</v>
      </c>
      <c r="F3002" t="str">
        <f t="shared" si="46"/>
        <v>Aggregate1-in-2May Monthly System Peak DayAll12</v>
      </c>
      <c r="G3002">
        <v>34.756430000000002</v>
      </c>
      <c r="H3002">
        <v>34.756430000000002</v>
      </c>
      <c r="I3002">
        <v>69.785799999999995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4789</v>
      </c>
      <c r="P3002" t="s">
        <v>59</v>
      </c>
      <c r="Q3002" t="s">
        <v>60</v>
      </c>
    </row>
    <row r="3003" spans="1:17" x14ac:dyDescent="0.25">
      <c r="A3003" t="s">
        <v>30</v>
      </c>
      <c r="B3003" t="s">
        <v>36</v>
      </c>
      <c r="C3003" t="s">
        <v>53</v>
      </c>
      <c r="D3003" t="s">
        <v>48</v>
      </c>
      <c r="E3003">
        <v>12</v>
      </c>
      <c r="F3003" t="str">
        <f t="shared" si="46"/>
        <v>Average Per Ton1-in-2October Monthly System Peak Day30% Cycling12</v>
      </c>
      <c r="G3003">
        <v>0.75069759999999996</v>
      </c>
      <c r="H3003">
        <v>0.75069759999999996</v>
      </c>
      <c r="I3003">
        <v>75.888400000000004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1337</v>
      </c>
      <c r="P3003" t="s">
        <v>59</v>
      </c>
      <c r="Q3003" t="s">
        <v>60</v>
      </c>
    </row>
    <row r="3004" spans="1:17" x14ac:dyDescent="0.25">
      <c r="A3004" t="s">
        <v>28</v>
      </c>
      <c r="B3004" t="s">
        <v>36</v>
      </c>
      <c r="C3004" t="s">
        <v>53</v>
      </c>
      <c r="D3004" t="s">
        <v>48</v>
      </c>
      <c r="E3004">
        <v>12</v>
      </c>
      <c r="F3004" t="str">
        <f t="shared" si="46"/>
        <v>Average Per Premise1-in-2October Monthly System Peak Day30% Cycling12</v>
      </c>
      <c r="G3004">
        <v>7.9645809999999999</v>
      </c>
      <c r="H3004">
        <v>7.9645820000000001</v>
      </c>
      <c r="I3004">
        <v>75.888400000000004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1337</v>
      </c>
      <c r="P3004" t="s">
        <v>59</v>
      </c>
      <c r="Q3004" t="s">
        <v>60</v>
      </c>
    </row>
    <row r="3005" spans="1:17" x14ac:dyDescent="0.25">
      <c r="A3005" t="s">
        <v>29</v>
      </c>
      <c r="B3005" t="s">
        <v>36</v>
      </c>
      <c r="C3005" t="s">
        <v>53</v>
      </c>
      <c r="D3005" t="s">
        <v>48</v>
      </c>
      <c r="E3005">
        <v>12</v>
      </c>
      <c r="F3005" t="str">
        <f t="shared" si="46"/>
        <v>Average Per Device1-in-2October Monthly System Peak Day30% Cycling12</v>
      </c>
      <c r="G3005">
        <v>2.9166379999999998</v>
      </c>
      <c r="H3005">
        <v>2.9166379999999998</v>
      </c>
      <c r="I3005">
        <v>75.888400000000004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1337</v>
      </c>
      <c r="P3005" t="s">
        <v>59</v>
      </c>
      <c r="Q3005" t="s">
        <v>60</v>
      </c>
    </row>
    <row r="3006" spans="1:17" x14ac:dyDescent="0.25">
      <c r="A3006" t="s">
        <v>43</v>
      </c>
      <c r="B3006" t="s">
        <v>36</v>
      </c>
      <c r="C3006" t="s">
        <v>53</v>
      </c>
      <c r="D3006" t="s">
        <v>48</v>
      </c>
      <c r="E3006">
        <v>12</v>
      </c>
      <c r="F3006" t="str">
        <f t="shared" si="46"/>
        <v>Aggregate1-in-2October Monthly System Peak Day30% Cycling12</v>
      </c>
      <c r="G3006">
        <v>10.64865</v>
      </c>
      <c r="H3006">
        <v>10.64865</v>
      </c>
      <c r="I3006">
        <v>75.888400000000004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1337</v>
      </c>
      <c r="P3006" t="s">
        <v>59</v>
      </c>
      <c r="Q3006" t="s">
        <v>60</v>
      </c>
    </row>
    <row r="3007" spans="1:17" x14ac:dyDescent="0.25">
      <c r="A3007" t="s">
        <v>30</v>
      </c>
      <c r="B3007" t="s">
        <v>36</v>
      </c>
      <c r="C3007" t="s">
        <v>53</v>
      </c>
      <c r="D3007" t="s">
        <v>31</v>
      </c>
      <c r="E3007">
        <v>12</v>
      </c>
      <c r="F3007" t="str">
        <f t="shared" si="46"/>
        <v>Average Per Ton1-in-2October Monthly System Peak Day50% Cycling12</v>
      </c>
      <c r="G3007">
        <v>0.89841159999999998</v>
      </c>
      <c r="H3007">
        <v>0.89841159999999998</v>
      </c>
      <c r="I3007">
        <v>75.358699999999999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3452</v>
      </c>
      <c r="P3007" t="s">
        <v>59</v>
      </c>
      <c r="Q3007" t="s">
        <v>60</v>
      </c>
    </row>
    <row r="3008" spans="1:17" x14ac:dyDescent="0.25">
      <c r="A3008" t="s">
        <v>28</v>
      </c>
      <c r="B3008" t="s">
        <v>36</v>
      </c>
      <c r="C3008" t="s">
        <v>53</v>
      </c>
      <c r="D3008" t="s">
        <v>31</v>
      </c>
      <c r="E3008">
        <v>12</v>
      </c>
      <c r="F3008" t="str">
        <f t="shared" si="46"/>
        <v>Average Per Premise1-in-2October Monthly System Peak Day50% Cycling12</v>
      </c>
      <c r="G3008">
        <v>7.7431270000000003</v>
      </c>
      <c r="H3008">
        <v>7.7431270000000003</v>
      </c>
      <c r="I3008">
        <v>75.358699999999999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3452</v>
      </c>
      <c r="P3008" t="s">
        <v>59</v>
      </c>
      <c r="Q3008" t="s">
        <v>60</v>
      </c>
    </row>
    <row r="3009" spans="1:17" x14ac:dyDescent="0.25">
      <c r="A3009" t="s">
        <v>29</v>
      </c>
      <c r="B3009" t="s">
        <v>36</v>
      </c>
      <c r="C3009" t="s">
        <v>53</v>
      </c>
      <c r="D3009" t="s">
        <v>31</v>
      </c>
      <c r="E3009">
        <v>12</v>
      </c>
      <c r="F3009" t="str">
        <f t="shared" si="46"/>
        <v>Average Per Device1-in-2October Monthly System Peak Day50% Cycling12</v>
      </c>
      <c r="G3009">
        <v>3.4844569999999999</v>
      </c>
      <c r="H3009">
        <v>3.4844569999999999</v>
      </c>
      <c r="I3009">
        <v>75.358699999999999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3452</v>
      </c>
      <c r="P3009" t="s">
        <v>59</v>
      </c>
      <c r="Q3009" t="s">
        <v>60</v>
      </c>
    </row>
    <row r="3010" spans="1:17" x14ac:dyDescent="0.25">
      <c r="A3010" t="s">
        <v>43</v>
      </c>
      <c r="B3010" t="s">
        <v>36</v>
      </c>
      <c r="C3010" t="s">
        <v>53</v>
      </c>
      <c r="D3010" t="s">
        <v>31</v>
      </c>
      <c r="E3010">
        <v>12</v>
      </c>
      <c r="F3010" t="str">
        <f t="shared" si="46"/>
        <v>Aggregate1-in-2October Monthly System Peak Day50% Cycling12</v>
      </c>
      <c r="G3010">
        <v>26.72927</v>
      </c>
      <c r="H3010">
        <v>26.72927</v>
      </c>
      <c r="I3010">
        <v>75.358699999999999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3452</v>
      </c>
      <c r="P3010" t="s">
        <v>59</v>
      </c>
      <c r="Q3010" t="s">
        <v>60</v>
      </c>
    </row>
    <row r="3011" spans="1:17" x14ac:dyDescent="0.25">
      <c r="A3011" t="s">
        <v>30</v>
      </c>
      <c r="B3011" t="s">
        <v>36</v>
      </c>
      <c r="C3011" t="s">
        <v>53</v>
      </c>
      <c r="D3011" t="s">
        <v>26</v>
      </c>
      <c r="E3011">
        <v>12</v>
      </c>
      <c r="F3011" t="str">
        <f t="shared" ref="F3011:F3074" si="47">CONCATENATE(A3011,B3011,C3011,D3011,E3011)</f>
        <v>Average Per Ton1-in-2October Monthly System Peak DayAll12</v>
      </c>
      <c r="G3011">
        <v>0.85716979999999998</v>
      </c>
      <c r="H3011">
        <v>0.85716979999999998</v>
      </c>
      <c r="I3011">
        <v>75.506600000000006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4789</v>
      </c>
      <c r="P3011" t="s">
        <v>59</v>
      </c>
      <c r="Q3011" t="s">
        <v>60</v>
      </c>
    </row>
    <row r="3012" spans="1:17" x14ac:dyDescent="0.25">
      <c r="A3012" t="s">
        <v>28</v>
      </c>
      <c r="B3012" t="s">
        <v>36</v>
      </c>
      <c r="C3012" t="s">
        <v>53</v>
      </c>
      <c r="D3012" t="s">
        <v>26</v>
      </c>
      <c r="E3012">
        <v>12</v>
      </c>
      <c r="F3012" t="str">
        <f t="shared" si="47"/>
        <v>Average Per Premise1-in-2October Monthly System Peak DayAll12</v>
      </c>
      <c r="G3012">
        <v>7.8641079999999999</v>
      </c>
      <c r="H3012">
        <v>7.8641079999999999</v>
      </c>
      <c r="I3012">
        <v>75.506600000000006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4789</v>
      </c>
      <c r="P3012" t="s">
        <v>59</v>
      </c>
      <c r="Q3012" t="s">
        <v>60</v>
      </c>
    </row>
    <row r="3013" spans="1:17" x14ac:dyDescent="0.25">
      <c r="A3013" t="s">
        <v>29</v>
      </c>
      <c r="B3013" t="s">
        <v>36</v>
      </c>
      <c r="C3013" t="s">
        <v>53</v>
      </c>
      <c r="D3013" t="s">
        <v>26</v>
      </c>
      <c r="E3013">
        <v>12</v>
      </c>
      <c r="F3013" t="str">
        <f t="shared" si="47"/>
        <v>Average Per Device1-in-2October Monthly System Peak DayAll12</v>
      </c>
      <c r="G3013">
        <v>3.3263750000000001</v>
      </c>
      <c r="H3013">
        <v>3.3263750000000001</v>
      </c>
      <c r="I3013">
        <v>75.506600000000006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4789</v>
      </c>
      <c r="P3013" t="s">
        <v>59</v>
      </c>
      <c r="Q3013" t="s">
        <v>60</v>
      </c>
    </row>
    <row r="3014" spans="1:17" x14ac:dyDescent="0.25">
      <c r="A3014" t="s">
        <v>43</v>
      </c>
      <c r="B3014" t="s">
        <v>36</v>
      </c>
      <c r="C3014" t="s">
        <v>53</v>
      </c>
      <c r="D3014" t="s">
        <v>26</v>
      </c>
      <c r="E3014">
        <v>12</v>
      </c>
      <c r="F3014" t="str">
        <f t="shared" si="47"/>
        <v>Aggregate1-in-2October Monthly System Peak DayAll12</v>
      </c>
      <c r="G3014">
        <v>37.66122</v>
      </c>
      <c r="H3014">
        <v>37.66122</v>
      </c>
      <c r="I3014">
        <v>75.506600000000006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4789</v>
      </c>
      <c r="P3014" t="s">
        <v>59</v>
      </c>
      <c r="Q3014" t="s">
        <v>60</v>
      </c>
    </row>
    <row r="3015" spans="1:17" x14ac:dyDescent="0.25">
      <c r="A3015" t="s">
        <v>30</v>
      </c>
      <c r="B3015" t="s">
        <v>36</v>
      </c>
      <c r="C3015" t="s">
        <v>54</v>
      </c>
      <c r="D3015" t="s">
        <v>48</v>
      </c>
      <c r="E3015">
        <v>12</v>
      </c>
      <c r="F3015" t="str">
        <f t="shared" si="47"/>
        <v>Average Per Ton1-in-2September Monthly System Peak Day30% Cycling12</v>
      </c>
      <c r="G3015">
        <v>1.034837</v>
      </c>
      <c r="H3015">
        <v>1.034837</v>
      </c>
      <c r="I3015">
        <v>85.392399999999995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1337</v>
      </c>
      <c r="P3015" t="s">
        <v>59</v>
      </c>
      <c r="Q3015" t="s">
        <v>60</v>
      </c>
    </row>
    <row r="3016" spans="1:17" x14ac:dyDescent="0.25">
      <c r="A3016" t="s">
        <v>28</v>
      </c>
      <c r="B3016" t="s">
        <v>36</v>
      </c>
      <c r="C3016" t="s">
        <v>54</v>
      </c>
      <c r="D3016" t="s">
        <v>48</v>
      </c>
      <c r="E3016">
        <v>12</v>
      </c>
      <c r="F3016" t="str">
        <f t="shared" si="47"/>
        <v>Average Per Premise1-in-2September Monthly System Peak Day30% Cycling12</v>
      </c>
      <c r="G3016">
        <v>10.979179999999999</v>
      </c>
      <c r="H3016">
        <v>10.979179999999999</v>
      </c>
      <c r="I3016">
        <v>85.392399999999995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1337</v>
      </c>
      <c r="P3016" t="s">
        <v>59</v>
      </c>
      <c r="Q3016" t="s">
        <v>60</v>
      </c>
    </row>
    <row r="3017" spans="1:17" x14ac:dyDescent="0.25">
      <c r="A3017" t="s">
        <v>29</v>
      </c>
      <c r="B3017" t="s">
        <v>36</v>
      </c>
      <c r="C3017" t="s">
        <v>54</v>
      </c>
      <c r="D3017" t="s">
        <v>48</v>
      </c>
      <c r="E3017">
        <v>12</v>
      </c>
      <c r="F3017" t="str">
        <f t="shared" si="47"/>
        <v>Average Per Device1-in-2September Monthly System Peak Day30% Cycling12</v>
      </c>
      <c r="G3017">
        <v>4.0205859999999998</v>
      </c>
      <c r="H3017">
        <v>4.0205859999999998</v>
      </c>
      <c r="I3017">
        <v>85.392399999999995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1337</v>
      </c>
      <c r="P3017" t="s">
        <v>59</v>
      </c>
      <c r="Q3017" t="s">
        <v>60</v>
      </c>
    </row>
    <row r="3018" spans="1:17" x14ac:dyDescent="0.25">
      <c r="A3018" t="s">
        <v>43</v>
      </c>
      <c r="B3018" t="s">
        <v>36</v>
      </c>
      <c r="C3018" t="s">
        <v>54</v>
      </c>
      <c r="D3018" t="s">
        <v>48</v>
      </c>
      <c r="E3018">
        <v>12</v>
      </c>
      <c r="F3018" t="str">
        <f t="shared" si="47"/>
        <v>Aggregate1-in-2September Monthly System Peak Day30% Cycling12</v>
      </c>
      <c r="G3018">
        <v>14.67916</v>
      </c>
      <c r="H3018">
        <v>14.67916</v>
      </c>
      <c r="I3018">
        <v>85.392399999999995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1337</v>
      </c>
      <c r="P3018" t="s">
        <v>59</v>
      </c>
      <c r="Q3018" t="s">
        <v>60</v>
      </c>
    </row>
    <row r="3019" spans="1:17" x14ac:dyDescent="0.25">
      <c r="A3019" t="s">
        <v>30</v>
      </c>
      <c r="B3019" t="s">
        <v>36</v>
      </c>
      <c r="C3019" t="s">
        <v>54</v>
      </c>
      <c r="D3019" t="s">
        <v>31</v>
      </c>
      <c r="E3019">
        <v>12</v>
      </c>
      <c r="F3019" t="str">
        <f t="shared" si="47"/>
        <v>Average Per Ton1-in-2September Monthly System Peak Day50% Cycling12</v>
      </c>
      <c r="G3019">
        <v>1.012513</v>
      </c>
      <c r="H3019">
        <v>1.012513</v>
      </c>
      <c r="I3019">
        <v>83.795599999999993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3452</v>
      </c>
      <c r="P3019" t="s">
        <v>59</v>
      </c>
      <c r="Q3019" t="s">
        <v>60</v>
      </c>
    </row>
    <row r="3020" spans="1:17" x14ac:dyDescent="0.25">
      <c r="A3020" t="s">
        <v>28</v>
      </c>
      <c r="B3020" t="s">
        <v>36</v>
      </c>
      <c r="C3020" t="s">
        <v>54</v>
      </c>
      <c r="D3020" t="s">
        <v>31</v>
      </c>
      <c r="E3020">
        <v>12</v>
      </c>
      <c r="F3020" t="str">
        <f t="shared" si="47"/>
        <v>Average Per Premise1-in-2September Monthly System Peak Day50% Cycling12</v>
      </c>
      <c r="G3020">
        <v>8.7265270000000008</v>
      </c>
      <c r="H3020">
        <v>8.7265280000000001</v>
      </c>
      <c r="I3020">
        <v>83.795599999999993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3452</v>
      </c>
      <c r="P3020" t="s">
        <v>59</v>
      </c>
      <c r="Q3020" t="s">
        <v>60</v>
      </c>
    </row>
    <row r="3021" spans="1:17" x14ac:dyDescent="0.25">
      <c r="A3021" t="s">
        <v>29</v>
      </c>
      <c r="B3021" t="s">
        <v>36</v>
      </c>
      <c r="C3021" t="s">
        <v>54</v>
      </c>
      <c r="D3021" t="s">
        <v>31</v>
      </c>
      <c r="E3021">
        <v>12</v>
      </c>
      <c r="F3021" t="str">
        <f t="shared" si="47"/>
        <v>Average Per Device1-in-2September Monthly System Peak Day50% Cycling12</v>
      </c>
      <c r="G3021">
        <v>3.9269940000000001</v>
      </c>
      <c r="H3021">
        <v>3.9269940000000001</v>
      </c>
      <c r="I3021">
        <v>83.795599999999993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3452</v>
      </c>
      <c r="P3021" t="s">
        <v>59</v>
      </c>
      <c r="Q3021" t="s">
        <v>60</v>
      </c>
    </row>
    <row r="3022" spans="1:17" x14ac:dyDescent="0.25">
      <c r="A3022" t="s">
        <v>43</v>
      </c>
      <c r="B3022" t="s">
        <v>36</v>
      </c>
      <c r="C3022" t="s">
        <v>54</v>
      </c>
      <c r="D3022" t="s">
        <v>31</v>
      </c>
      <c r="E3022">
        <v>12</v>
      </c>
      <c r="F3022" t="str">
        <f t="shared" si="47"/>
        <v>Aggregate1-in-2September Monthly System Peak Day50% Cycling12</v>
      </c>
      <c r="G3022">
        <v>30.12397</v>
      </c>
      <c r="H3022">
        <v>30.12397</v>
      </c>
      <c r="I3022">
        <v>83.795599999999993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3452</v>
      </c>
      <c r="P3022" t="s">
        <v>59</v>
      </c>
      <c r="Q3022" t="s">
        <v>60</v>
      </c>
    </row>
    <row r="3023" spans="1:17" x14ac:dyDescent="0.25">
      <c r="A3023" t="s">
        <v>30</v>
      </c>
      <c r="B3023" t="s">
        <v>36</v>
      </c>
      <c r="C3023" t="s">
        <v>54</v>
      </c>
      <c r="D3023" t="s">
        <v>26</v>
      </c>
      <c r="E3023">
        <v>12</v>
      </c>
      <c r="F3023" t="str">
        <f t="shared" si="47"/>
        <v>Average Per Ton1-in-2September Monthly System Peak DayAll12</v>
      </c>
      <c r="G3023">
        <v>1.018745</v>
      </c>
      <c r="H3023">
        <v>1.0187459999999999</v>
      </c>
      <c r="I3023">
        <v>84.241399999999999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4789</v>
      </c>
      <c r="P3023" t="s">
        <v>59</v>
      </c>
      <c r="Q3023" t="s">
        <v>60</v>
      </c>
    </row>
    <row r="3024" spans="1:17" x14ac:dyDescent="0.25">
      <c r="A3024" t="s">
        <v>28</v>
      </c>
      <c r="B3024" t="s">
        <v>36</v>
      </c>
      <c r="C3024" t="s">
        <v>54</v>
      </c>
      <c r="D3024" t="s">
        <v>26</v>
      </c>
      <c r="E3024">
        <v>12</v>
      </c>
      <c r="F3024" t="str">
        <f t="shared" si="47"/>
        <v>Average Per Premise1-in-2September Monthly System Peak DayAll12</v>
      </c>
      <c r="G3024">
        <v>9.3464849999999995</v>
      </c>
      <c r="H3024">
        <v>9.3464849999999995</v>
      </c>
      <c r="I3024">
        <v>84.241399999999999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4789</v>
      </c>
      <c r="P3024" t="s">
        <v>59</v>
      </c>
      <c r="Q3024" t="s">
        <v>60</v>
      </c>
    </row>
    <row r="3025" spans="1:17" x14ac:dyDescent="0.25">
      <c r="A3025" t="s">
        <v>29</v>
      </c>
      <c r="B3025" t="s">
        <v>36</v>
      </c>
      <c r="C3025" t="s">
        <v>54</v>
      </c>
      <c r="D3025" t="s">
        <v>26</v>
      </c>
      <c r="E3025">
        <v>12</v>
      </c>
      <c r="F3025" t="str">
        <f t="shared" si="47"/>
        <v>Average Per Device1-in-2September Monthly System Peak DayAll12</v>
      </c>
      <c r="G3025">
        <v>3.9533930000000002</v>
      </c>
      <c r="H3025">
        <v>3.9533930000000002</v>
      </c>
      <c r="I3025">
        <v>84.241399999999999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4789</v>
      </c>
      <c r="P3025" t="s">
        <v>59</v>
      </c>
      <c r="Q3025" t="s">
        <v>60</v>
      </c>
    </row>
    <row r="3026" spans="1:17" x14ac:dyDescent="0.25">
      <c r="A3026" t="s">
        <v>43</v>
      </c>
      <c r="B3026" t="s">
        <v>36</v>
      </c>
      <c r="C3026" t="s">
        <v>54</v>
      </c>
      <c r="D3026" t="s">
        <v>26</v>
      </c>
      <c r="E3026">
        <v>12</v>
      </c>
      <c r="F3026" t="str">
        <f t="shared" si="47"/>
        <v>Aggregate1-in-2September Monthly System Peak DayAll12</v>
      </c>
      <c r="G3026">
        <v>44.76032</v>
      </c>
      <c r="H3026">
        <v>44.76032</v>
      </c>
      <c r="I3026">
        <v>84.241399999999999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4789</v>
      </c>
      <c r="P3026" t="s">
        <v>59</v>
      </c>
      <c r="Q3026" t="s">
        <v>60</v>
      </c>
    </row>
    <row r="3027" spans="1:17" x14ac:dyDescent="0.25">
      <c r="A3027" t="s">
        <v>30</v>
      </c>
      <c r="B3027" t="s">
        <v>36</v>
      </c>
      <c r="C3027" t="s">
        <v>49</v>
      </c>
      <c r="D3027" t="s">
        <v>48</v>
      </c>
      <c r="E3027">
        <v>13</v>
      </c>
      <c r="F3027" t="str">
        <f t="shared" si="47"/>
        <v>Average Per Ton1-in-2August Monthly System Peak Day30% Cycling13</v>
      </c>
      <c r="G3027">
        <v>1.0412349999999999</v>
      </c>
      <c r="H3027">
        <v>1.0412349999999999</v>
      </c>
      <c r="I3027">
        <v>86.815399999999997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1337</v>
      </c>
      <c r="P3027" t="s">
        <v>59</v>
      </c>
      <c r="Q3027" t="s">
        <v>60</v>
      </c>
    </row>
    <row r="3028" spans="1:17" x14ac:dyDescent="0.25">
      <c r="A3028" t="s">
        <v>28</v>
      </c>
      <c r="B3028" t="s">
        <v>36</v>
      </c>
      <c r="C3028" t="s">
        <v>49</v>
      </c>
      <c r="D3028" t="s">
        <v>48</v>
      </c>
      <c r="E3028">
        <v>13</v>
      </c>
      <c r="F3028" t="str">
        <f t="shared" si="47"/>
        <v>Average Per Premise1-in-2August Monthly System Peak Day30% Cycling13</v>
      </c>
      <c r="G3028">
        <v>11.04706</v>
      </c>
      <c r="H3028">
        <v>11.04706</v>
      </c>
      <c r="I3028">
        <v>86.815399999999997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1337</v>
      </c>
      <c r="P3028" t="s">
        <v>59</v>
      </c>
      <c r="Q3028" t="s">
        <v>60</v>
      </c>
    </row>
    <row r="3029" spans="1:17" x14ac:dyDescent="0.25">
      <c r="A3029" t="s">
        <v>29</v>
      </c>
      <c r="B3029" t="s">
        <v>36</v>
      </c>
      <c r="C3029" t="s">
        <v>49</v>
      </c>
      <c r="D3029" t="s">
        <v>48</v>
      </c>
      <c r="E3029">
        <v>13</v>
      </c>
      <c r="F3029" t="str">
        <f t="shared" si="47"/>
        <v>Average Per Device1-in-2August Monthly System Peak Day30% Cycling13</v>
      </c>
      <c r="G3029">
        <v>4.0454439999999998</v>
      </c>
      <c r="H3029">
        <v>4.0454439999999998</v>
      </c>
      <c r="I3029">
        <v>86.815399999999997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1337</v>
      </c>
      <c r="P3029" t="s">
        <v>59</v>
      </c>
      <c r="Q3029" t="s">
        <v>60</v>
      </c>
    </row>
    <row r="3030" spans="1:17" x14ac:dyDescent="0.25">
      <c r="A3030" t="s">
        <v>43</v>
      </c>
      <c r="B3030" t="s">
        <v>36</v>
      </c>
      <c r="C3030" t="s">
        <v>49</v>
      </c>
      <c r="D3030" t="s">
        <v>48</v>
      </c>
      <c r="E3030">
        <v>13</v>
      </c>
      <c r="F3030" t="str">
        <f t="shared" si="47"/>
        <v>Aggregate1-in-2August Monthly System Peak Day30% Cycling13</v>
      </c>
      <c r="G3030">
        <v>14.769920000000001</v>
      </c>
      <c r="H3030">
        <v>14.769909999999999</v>
      </c>
      <c r="I3030">
        <v>86.815399999999997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1337</v>
      </c>
      <c r="P3030" t="s">
        <v>59</v>
      </c>
      <c r="Q3030" t="s">
        <v>60</v>
      </c>
    </row>
    <row r="3031" spans="1:17" x14ac:dyDescent="0.25">
      <c r="A3031" t="s">
        <v>30</v>
      </c>
      <c r="B3031" t="s">
        <v>36</v>
      </c>
      <c r="C3031" t="s">
        <v>49</v>
      </c>
      <c r="D3031" t="s">
        <v>31</v>
      </c>
      <c r="E3031">
        <v>13</v>
      </c>
      <c r="F3031" t="str">
        <f t="shared" si="47"/>
        <v>Average Per Ton1-in-2August Monthly System Peak Day50% Cycling13</v>
      </c>
      <c r="G3031">
        <v>1.0238259999999999</v>
      </c>
      <c r="H3031">
        <v>1.0238259999999999</v>
      </c>
      <c r="I3031">
        <v>85.686300000000003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3452</v>
      </c>
      <c r="P3031" t="s">
        <v>59</v>
      </c>
      <c r="Q3031" t="s">
        <v>60</v>
      </c>
    </row>
    <row r="3032" spans="1:17" x14ac:dyDescent="0.25">
      <c r="A3032" t="s">
        <v>28</v>
      </c>
      <c r="B3032" t="s">
        <v>36</v>
      </c>
      <c r="C3032" t="s">
        <v>49</v>
      </c>
      <c r="D3032" t="s">
        <v>31</v>
      </c>
      <c r="E3032">
        <v>13</v>
      </c>
      <c r="F3032" t="str">
        <f t="shared" si="47"/>
        <v>Average Per Premise1-in-2August Monthly System Peak Day50% Cycling13</v>
      </c>
      <c r="G3032">
        <v>8.824033</v>
      </c>
      <c r="H3032">
        <v>8.824033</v>
      </c>
      <c r="I3032">
        <v>85.686300000000003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3452</v>
      </c>
      <c r="P3032" t="s">
        <v>59</v>
      </c>
      <c r="Q3032" t="s">
        <v>60</v>
      </c>
    </row>
    <row r="3033" spans="1:17" x14ac:dyDescent="0.25">
      <c r="A3033" t="s">
        <v>29</v>
      </c>
      <c r="B3033" t="s">
        <v>36</v>
      </c>
      <c r="C3033" t="s">
        <v>49</v>
      </c>
      <c r="D3033" t="s">
        <v>31</v>
      </c>
      <c r="E3033">
        <v>13</v>
      </c>
      <c r="F3033" t="str">
        <f t="shared" si="47"/>
        <v>Average Per Device1-in-2August Monthly System Peak Day50% Cycling13</v>
      </c>
      <c r="G3033">
        <v>3.970872</v>
      </c>
      <c r="H3033">
        <v>3.970872</v>
      </c>
      <c r="I3033">
        <v>85.686300000000003</v>
      </c>
      <c r="J3033">
        <v>0</v>
      </c>
      <c r="K3033">
        <v>0</v>
      </c>
      <c r="L3033">
        <v>0</v>
      </c>
      <c r="M3033">
        <v>0</v>
      </c>
      <c r="N3033">
        <v>0</v>
      </c>
      <c r="O3033">
        <v>3452</v>
      </c>
      <c r="P3033" t="s">
        <v>59</v>
      </c>
      <c r="Q3033" t="s">
        <v>60</v>
      </c>
    </row>
    <row r="3034" spans="1:17" x14ac:dyDescent="0.25">
      <c r="A3034" t="s">
        <v>43</v>
      </c>
      <c r="B3034" t="s">
        <v>36</v>
      </c>
      <c r="C3034" t="s">
        <v>49</v>
      </c>
      <c r="D3034" t="s">
        <v>31</v>
      </c>
      <c r="E3034">
        <v>13</v>
      </c>
      <c r="F3034" t="str">
        <f t="shared" si="47"/>
        <v>Aggregate1-in-2August Monthly System Peak Day50% Cycling13</v>
      </c>
      <c r="G3034">
        <v>30.460560000000001</v>
      </c>
      <c r="H3034">
        <v>30.460560000000001</v>
      </c>
      <c r="I3034">
        <v>85.686300000000003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3452</v>
      </c>
      <c r="P3034" t="s">
        <v>59</v>
      </c>
      <c r="Q3034" t="s">
        <v>60</v>
      </c>
    </row>
    <row r="3035" spans="1:17" x14ac:dyDescent="0.25">
      <c r="A3035" t="s">
        <v>30</v>
      </c>
      <c r="B3035" t="s">
        <v>36</v>
      </c>
      <c r="C3035" t="s">
        <v>49</v>
      </c>
      <c r="D3035" t="s">
        <v>26</v>
      </c>
      <c r="E3035">
        <v>13</v>
      </c>
      <c r="F3035" t="str">
        <f t="shared" si="47"/>
        <v>Average Per Ton1-in-2August Monthly System Peak DayAll13</v>
      </c>
      <c r="G3035">
        <v>1.028686</v>
      </c>
      <c r="H3035">
        <v>1.028686</v>
      </c>
      <c r="I3035">
        <v>86.001599999999996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4789</v>
      </c>
      <c r="P3035" t="s">
        <v>59</v>
      </c>
      <c r="Q3035" t="s">
        <v>60</v>
      </c>
    </row>
    <row r="3036" spans="1:17" x14ac:dyDescent="0.25">
      <c r="A3036" t="s">
        <v>28</v>
      </c>
      <c r="B3036" t="s">
        <v>36</v>
      </c>
      <c r="C3036" t="s">
        <v>49</v>
      </c>
      <c r="D3036" t="s">
        <v>26</v>
      </c>
      <c r="E3036">
        <v>13</v>
      </c>
      <c r="F3036" t="str">
        <f t="shared" si="47"/>
        <v>Average Per Premise1-in-2August Monthly System Peak DayAll13</v>
      </c>
      <c r="G3036">
        <v>9.4376879999999996</v>
      </c>
      <c r="H3036">
        <v>9.4376879999999996</v>
      </c>
      <c r="I3036">
        <v>86.001599999999996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4789</v>
      </c>
      <c r="P3036" t="s">
        <v>59</v>
      </c>
      <c r="Q3036" t="s">
        <v>60</v>
      </c>
    </row>
    <row r="3037" spans="1:17" x14ac:dyDescent="0.25">
      <c r="A3037" t="s">
        <v>29</v>
      </c>
      <c r="B3037" t="s">
        <v>36</v>
      </c>
      <c r="C3037" t="s">
        <v>49</v>
      </c>
      <c r="D3037" t="s">
        <v>26</v>
      </c>
      <c r="E3037">
        <v>13</v>
      </c>
      <c r="F3037" t="str">
        <f t="shared" si="47"/>
        <v>Average Per Device1-in-2August Monthly System Peak DayAll13</v>
      </c>
      <c r="G3037">
        <v>3.9919699999999998</v>
      </c>
      <c r="H3037">
        <v>3.9919699999999998</v>
      </c>
      <c r="I3037">
        <v>86.001599999999996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4789</v>
      </c>
      <c r="P3037" t="s">
        <v>59</v>
      </c>
      <c r="Q3037" t="s">
        <v>60</v>
      </c>
    </row>
    <row r="3038" spans="1:17" x14ac:dyDescent="0.25">
      <c r="A3038" t="s">
        <v>43</v>
      </c>
      <c r="B3038" t="s">
        <v>36</v>
      </c>
      <c r="C3038" t="s">
        <v>49</v>
      </c>
      <c r="D3038" t="s">
        <v>26</v>
      </c>
      <c r="E3038">
        <v>13</v>
      </c>
      <c r="F3038" t="str">
        <f t="shared" si="47"/>
        <v>Aggregate1-in-2August Monthly System Peak DayAll13</v>
      </c>
      <c r="G3038">
        <v>45.197090000000003</v>
      </c>
      <c r="H3038">
        <v>45.197090000000003</v>
      </c>
      <c r="I3038">
        <v>86.001599999999996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4789</v>
      </c>
      <c r="P3038" t="s">
        <v>59</v>
      </c>
      <c r="Q3038" t="s">
        <v>60</v>
      </c>
    </row>
    <row r="3039" spans="1:17" x14ac:dyDescent="0.25">
      <c r="A3039" t="s">
        <v>30</v>
      </c>
      <c r="B3039" t="s">
        <v>36</v>
      </c>
      <c r="C3039" t="s">
        <v>37</v>
      </c>
      <c r="D3039" t="s">
        <v>48</v>
      </c>
      <c r="E3039">
        <v>13</v>
      </c>
      <c r="F3039" t="str">
        <f t="shared" si="47"/>
        <v>Average Per Ton1-in-2August Typical Event Day30% Cycling13</v>
      </c>
      <c r="G3039">
        <v>0.9448126</v>
      </c>
      <c r="H3039">
        <v>0.9448126</v>
      </c>
      <c r="I3039">
        <v>82.003299999999996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1337</v>
      </c>
      <c r="P3039" t="s">
        <v>59</v>
      </c>
      <c r="Q3039" t="s">
        <v>60</v>
      </c>
    </row>
    <row r="3040" spans="1:17" x14ac:dyDescent="0.25">
      <c r="A3040" t="s">
        <v>28</v>
      </c>
      <c r="B3040" t="s">
        <v>36</v>
      </c>
      <c r="C3040" t="s">
        <v>37</v>
      </c>
      <c r="D3040" t="s">
        <v>48</v>
      </c>
      <c r="E3040">
        <v>13</v>
      </c>
      <c r="F3040" t="str">
        <f t="shared" si="47"/>
        <v>Average Per Premise1-in-2August Typical Event Day30% Cycling13</v>
      </c>
      <c r="G3040">
        <v>10.02406</v>
      </c>
      <c r="H3040">
        <v>10.02406</v>
      </c>
      <c r="I3040">
        <v>82.003299999999996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1337</v>
      </c>
      <c r="P3040" t="s">
        <v>59</v>
      </c>
      <c r="Q3040" t="s">
        <v>60</v>
      </c>
    </row>
    <row r="3041" spans="1:17" x14ac:dyDescent="0.25">
      <c r="A3041" t="s">
        <v>29</v>
      </c>
      <c r="B3041" t="s">
        <v>36</v>
      </c>
      <c r="C3041" t="s">
        <v>37</v>
      </c>
      <c r="D3041" t="s">
        <v>48</v>
      </c>
      <c r="E3041">
        <v>13</v>
      </c>
      <c r="F3041" t="str">
        <f t="shared" si="47"/>
        <v>Average Per Device1-in-2August Typical Event Day30% Cycling13</v>
      </c>
      <c r="G3041">
        <v>3.6708210000000001</v>
      </c>
      <c r="H3041">
        <v>3.6708210000000001</v>
      </c>
      <c r="I3041">
        <v>82.003299999999996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1337</v>
      </c>
      <c r="P3041" t="s">
        <v>59</v>
      </c>
      <c r="Q3041" t="s">
        <v>60</v>
      </c>
    </row>
    <row r="3042" spans="1:17" x14ac:dyDescent="0.25">
      <c r="A3042" t="s">
        <v>43</v>
      </c>
      <c r="B3042" t="s">
        <v>36</v>
      </c>
      <c r="C3042" t="s">
        <v>37</v>
      </c>
      <c r="D3042" t="s">
        <v>48</v>
      </c>
      <c r="E3042">
        <v>13</v>
      </c>
      <c r="F3042" t="str">
        <f t="shared" si="47"/>
        <v>Aggregate1-in-2August Typical Event Day30% Cycling13</v>
      </c>
      <c r="G3042">
        <v>13.40217</v>
      </c>
      <c r="H3042">
        <v>13.40217</v>
      </c>
      <c r="I3042">
        <v>82.003299999999996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1337</v>
      </c>
      <c r="P3042" t="s">
        <v>59</v>
      </c>
      <c r="Q3042" t="s">
        <v>60</v>
      </c>
    </row>
    <row r="3043" spans="1:17" x14ac:dyDescent="0.25">
      <c r="A3043" t="s">
        <v>30</v>
      </c>
      <c r="B3043" t="s">
        <v>36</v>
      </c>
      <c r="C3043" t="s">
        <v>37</v>
      </c>
      <c r="D3043" t="s">
        <v>31</v>
      </c>
      <c r="E3043">
        <v>13</v>
      </c>
      <c r="F3043" t="str">
        <f t="shared" si="47"/>
        <v>Average Per Ton1-in-2August Typical Event Day50% Cycling13</v>
      </c>
      <c r="G3043">
        <v>0.98410470000000005</v>
      </c>
      <c r="H3043">
        <v>0.98410470000000005</v>
      </c>
      <c r="I3043">
        <v>80.977099999999993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3452</v>
      </c>
      <c r="P3043" t="s">
        <v>59</v>
      </c>
      <c r="Q3043" t="s">
        <v>60</v>
      </c>
    </row>
    <row r="3044" spans="1:17" x14ac:dyDescent="0.25">
      <c r="A3044" t="s">
        <v>28</v>
      </c>
      <c r="B3044" t="s">
        <v>36</v>
      </c>
      <c r="C3044" t="s">
        <v>37</v>
      </c>
      <c r="D3044" t="s">
        <v>31</v>
      </c>
      <c r="E3044">
        <v>13</v>
      </c>
      <c r="F3044" t="str">
        <f t="shared" si="47"/>
        <v>Average Per Premise1-in-2August Typical Event Day50% Cycling13</v>
      </c>
      <c r="G3044">
        <v>8.4816889999999994</v>
      </c>
      <c r="H3044">
        <v>8.4816889999999994</v>
      </c>
      <c r="I3044">
        <v>80.977099999999993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3452</v>
      </c>
      <c r="P3044" t="s">
        <v>59</v>
      </c>
      <c r="Q3044" t="s">
        <v>60</v>
      </c>
    </row>
    <row r="3045" spans="1:17" x14ac:dyDescent="0.25">
      <c r="A3045" t="s">
        <v>29</v>
      </c>
      <c r="B3045" t="s">
        <v>36</v>
      </c>
      <c r="C3045" t="s">
        <v>37</v>
      </c>
      <c r="D3045" t="s">
        <v>31</v>
      </c>
      <c r="E3045">
        <v>13</v>
      </c>
      <c r="F3045" t="str">
        <f t="shared" si="47"/>
        <v>Average Per Device1-in-2August Typical Event Day50% Cycling13</v>
      </c>
      <c r="G3045">
        <v>3.8168150000000001</v>
      </c>
      <c r="H3045">
        <v>3.8168150000000001</v>
      </c>
      <c r="I3045">
        <v>80.977099999999993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3452</v>
      </c>
      <c r="P3045" t="s">
        <v>59</v>
      </c>
      <c r="Q3045" t="s">
        <v>60</v>
      </c>
    </row>
    <row r="3046" spans="1:17" x14ac:dyDescent="0.25">
      <c r="A3046" t="s">
        <v>43</v>
      </c>
      <c r="B3046" t="s">
        <v>36</v>
      </c>
      <c r="C3046" t="s">
        <v>37</v>
      </c>
      <c r="D3046" t="s">
        <v>31</v>
      </c>
      <c r="E3046">
        <v>13</v>
      </c>
      <c r="F3046" t="str">
        <f t="shared" si="47"/>
        <v>Aggregate1-in-2August Typical Event Day50% Cycling13</v>
      </c>
      <c r="G3046">
        <v>29.278790000000001</v>
      </c>
      <c r="H3046">
        <v>29.278790000000001</v>
      </c>
      <c r="I3046">
        <v>80.977099999999993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3452</v>
      </c>
      <c r="P3046" t="s">
        <v>59</v>
      </c>
      <c r="Q3046" t="s">
        <v>60</v>
      </c>
    </row>
    <row r="3047" spans="1:17" x14ac:dyDescent="0.25">
      <c r="A3047" t="s">
        <v>30</v>
      </c>
      <c r="B3047" t="s">
        <v>36</v>
      </c>
      <c r="C3047" t="s">
        <v>37</v>
      </c>
      <c r="D3047" t="s">
        <v>26</v>
      </c>
      <c r="E3047">
        <v>13</v>
      </c>
      <c r="F3047" t="str">
        <f t="shared" si="47"/>
        <v>Average Per Ton1-in-2August Typical Event DayAll13</v>
      </c>
      <c r="G3047">
        <v>0.97313430000000001</v>
      </c>
      <c r="H3047">
        <v>0.97313430000000001</v>
      </c>
      <c r="I3047">
        <v>81.263599999999997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4789</v>
      </c>
      <c r="P3047" t="s">
        <v>59</v>
      </c>
      <c r="Q3047" t="s">
        <v>60</v>
      </c>
    </row>
    <row r="3048" spans="1:17" x14ac:dyDescent="0.25">
      <c r="A3048" t="s">
        <v>28</v>
      </c>
      <c r="B3048" t="s">
        <v>36</v>
      </c>
      <c r="C3048" t="s">
        <v>37</v>
      </c>
      <c r="D3048" t="s">
        <v>26</v>
      </c>
      <c r="E3048">
        <v>13</v>
      </c>
      <c r="F3048" t="str">
        <f t="shared" si="47"/>
        <v>Average Per Premise1-in-2August Typical Event DayAll13</v>
      </c>
      <c r="G3048">
        <v>8.9280249999999999</v>
      </c>
      <c r="H3048">
        <v>8.9280249999999999</v>
      </c>
      <c r="I3048">
        <v>81.263599999999997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4789</v>
      </c>
      <c r="P3048" t="s">
        <v>59</v>
      </c>
      <c r="Q3048" t="s">
        <v>60</v>
      </c>
    </row>
    <row r="3049" spans="1:17" x14ac:dyDescent="0.25">
      <c r="A3049" t="s">
        <v>29</v>
      </c>
      <c r="B3049" t="s">
        <v>36</v>
      </c>
      <c r="C3049" t="s">
        <v>37</v>
      </c>
      <c r="D3049" t="s">
        <v>26</v>
      </c>
      <c r="E3049">
        <v>13</v>
      </c>
      <c r="F3049" t="str">
        <f t="shared" si="47"/>
        <v>Average Per Device1-in-2August Typical Event DayAll13</v>
      </c>
      <c r="G3049">
        <v>3.776392</v>
      </c>
      <c r="H3049">
        <v>3.776392</v>
      </c>
      <c r="I3049">
        <v>81.263599999999997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4789</v>
      </c>
      <c r="P3049" t="s">
        <v>59</v>
      </c>
      <c r="Q3049" t="s">
        <v>60</v>
      </c>
    </row>
    <row r="3050" spans="1:17" x14ac:dyDescent="0.25">
      <c r="A3050" t="s">
        <v>43</v>
      </c>
      <c r="B3050" t="s">
        <v>36</v>
      </c>
      <c r="C3050" t="s">
        <v>37</v>
      </c>
      <c r="D3050" t="s">
        <v>26</v>
      </c>
      <c r="E3050">
        <v>13</v>
      </c>
      <c r="F3050" t="str">
        <f t="shared" si="47"/>
        <v>Aggregate1-in-2August Typical Event DayAll13</v>
      </c>
      <c r="G3050">
        <v>42.756309999999999</v>
      </c>
      <c r="H3050">
        <v>42.756309999999999</v>
      </c>
      <c r="I3050">
        <v>81.263599999999997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4789</v>
      </c>
      <c r="P3050" t="s">
        <v>59</v>
      </c>
      <c r="Q3050" t="s">
        <v>60</v>
      </c>
    </row>
    <row r="3051" spans="1:17" x14ac:dyDescent="0.25">
      <c r="A3051" t="s">
        <v>30</v>
      </c>
      <c r="B3051" t="s">
        <v>36</v>
      </c>
      <c r="C3051" t="s">
        <v>50</v>
      </c>
      <c r="D3051" t="s">
        <v>48</v>
      </c>
      <c r="E3051">
        <v>13</v>
      </c>
      <c r="F3051" t="str">
        <f t="shared" si="47"/>
        <v>Average Per Ton1-in-2July Monthly System Peak Day30% Cycling13</v>
      </c>
      <c r="G3051">
        <v>0.88524760000000002</v>
      </c>
      <c r="H3051">
        <v>0.88524760000000002</v>
      </c>
      <c r="I3051">
        <v>76.558000000000007</v>
      </c>
      <c r="J3051">
        <v>0</v>
      </c>
      <c r="K3051">
        <v>0</v>
      </c>
      <c r="L3051">
        <v>0</v>
      </c>
      <c r="M3051">
        <v>0</v>
      </c>
      <c r="N3051">
        <v>0</v>
      </c>
      <c r="O3051">
        <v>1337</v>
      </c>
      <c r="P3051" t="s">
        <v>59</v>
      </c>
      <c r="Q3051" t="s">
        <v>60</v>
      </c>
    </row>
    <row r="3052" spans="1:17" x14ac:dyDescent="0.25">
      <c r="A3052" t="s">
        <v>28</v>
      </c>
      <c r="B3052" t="s">
        <v>36</v>
      </c>
      <c r="C3052" t="s">
        <v>50</v>
      </c>
      <c r="D3052" t="s">
        <v>48</v>
      </c>
      <c r="E3052">
        <v>13</v>
      </c>
      <c r="F3052" t="str">
        <f t="shared" si="47"/>
        <v>Average Per Premise1-in-2July Monthly System Peak Day30% Cycling13</v>
      </c>
      <c r="G3052">
        <v>9.3920999999999992</v>
      </c>
      <c r="H3052">
        <v>9.3920999999999992</v>
      </c>
      <c r="I3052">
        <v>76.558000000000007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1337</v>
      </c>
      <c r="P3052" t="s">
        <v>59</v>
      </c>
      <c r="Q3052" t="s">
        <v>60</v>
      </c>
    </row>
    <row r="3053" spans="1:17" x14ac:dyDescent="0.25">
      <c r="A3053" t="s">
        <v>29</v>
      </c>
      <c r="B3053" t="s">
        <v>36</v>
      </c>
      <c r="C3053" t="s">
        <v>50</v>
      </c>
      <c r="D3053" t="s">
        <v>48</v>
      </c>
      <c r="E3053">
        <v>13</v>
      </c>
      <c r="F3053" t="str">
        <f t="shared" si="47"/>
        <v>Average Per Device1-in-2July Monthly System Peak Day30% Cycling13</v>
      </c>
      <c r="G3053">
        <v>3.439397</v>
      </c>
      <c r="H3053">
        <v>3.439397</v>
      </c>
      <c r="I3053">
        <v>76.558000000000007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1337</v>
      </c>
      <c r="P3053" t="s">
        <v>59</v>
      </c>
      <c r="Q3053" t="s">
        <v>60</v>
      </c>
    </row>
    <row r="3054" spans="1:17" x14ac:dyDescent="0.25">
      <c r="A3054" t="s">
        <v>43</v>
      </c>
      <c r="B3054" t="s">
        <v>36</v>
      </c>
      <c r="C3054" t="s">
        <v>50</v>
      </c>
      <c r="D3054" t="s">
        <v>48</v>
      </c>
      <c r="E3054">
        <v>13</v>
      </c>
      <c r="F3054" t="str">
        <f t="shared" si="47"/>
        <v>Aggregate1-in-2July Monthly System Peak Day30% Cycling13</v>
      </c>
      <c r="G3054">
        <v>12.55724</v>
      </c>
      <c r="H3054">
        <v>12.55724</v>
      </c>
      <c r="I3054">
        <v>76.558000000000007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1337</v>
      </c>
      <c r="P3054" t="s">
        <v>59</v>
      </c>
      <c r="Q3054" t="s">
        <v>60</v>
      </c>
    </row>
    <row r="3055" spans="1:17" x14ac:dyDescent="0.25">
      <c r="A3055" t="s">
        <v>30</v>
      </c>
      <c r="B3055" t="s">
        <v>36</v>
      </c>
      <c r="C3055" t="s">
        <v>50</v>
      </c>
      <c r="D3055" t="s">
        <v>31</v>
      </c>
      <c r="E3055">
        <v>13</v>
      </c>
      <c r="F3055" t="str">
        <f t="shared" si="47"/>
        <v>Average Per Ton1-in-2July Monthly System Peak Day50% Cycling13</v>
      </c>
      <c r="G3055">
        <v>0.96076539999999999</v>
      </c>
      <c r="H3055">
        <v>0.96076539999999999</v>
      </c>
      <c r="I3055">
        <v>76.0839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3452</v>
      </c>
      <c r="P3055" t="s">
        <v>59</v>
      </c>
      <c r="Q3055" t="s">
        <v>60</v>
      </c>
    </row>
    <row r="3056" spans="1:17" x14ac:dyDescent="0.25">
      <c r="A3056" t="s">
        <v>28</v>
      </c>
      <c r="B3056" t="s">
        <v>36</v>
      </c>
      <c r="C3056" t="s">
        <v>50</v>
      </c>
      <c r="D3056" t="s">
        <v>31</v>
      </c>
      <c r="E3056">
        <v>13</v>
      </c>
      <c r="F3056" t="str">
        <f t="shared" si="47"/>
        <v>Average Per Premise1-in-2July Monthly System Peak Day50% Cycling13</v>
      </c>
      <c r="G3056">
        <v>8.2805339999999994</v>
      </c>
      <c r="H3056">
        <v>8.2805339999999994</v>
      </c>
      <c r="I3056">
        <v>76.0839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3452</v>
      </c>
      <c r="P3056" t="s">
        <v>59</v>
      </c>
      <c r="Q3056" t="s">
        <v>60</v>
      </c>
    </row>
    <row r="3057" spans="1:17" x14ac:dyDescent="0.25">
      <c r="A3057" t="s">
        <v>29</v>
      </c>
      <c r="B3057" t="s">
        <v>36</v>
      </c>
      <c r="C3057" t="s">
        <v>50</v>
      </c>
      <c r="D3057" t="s">
        <v>31</v>
      </c>
      <c r="E3057">
        <v>13</v>
      </c>
      <c r="F3057" t="str">
        <f t="shared" si="47"/>
        <v>Average Per Device1-in-2July Monthly System Peak Day50% Cycling13</v>
      </c>
      <c r="G3057">
        <v>3.7262940000000002</v>
      </c>
      <c r="H3057">
        <v>3.7262940000000002</v>
      </c>
      <c r="I3057">
        <v>76.0839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3452</v>
      </c>
      <c r="P3057" t="s">
        <v>59</v>
      </c>
      <c r="Q3057" t="s">
        <v>60</v>
      </c>
    </row>
    <row r="3058" spans="1:17" x14ac:dyDescent="0.25">
      <c r="A3058" t="s">
        <v>43</v>
      </c>
      <c r="B3058" t="s">
        <v>36</v>
      </c>
      <c r="C3058" t="s">
        <v>50</v>
      </c>
      <c r="D3058" t="s">
        <v>31</v>
      </c>
      <c r="E3058">
        <v>13</v>
      </c>
      <c r="F3058" t="str">
        <f t="shared" si="47"/>
        <v>Aggregate1-in-2July Monthly System Peak Day50% Cycling13</v>
      </c>
      <c r="G3058">
        <v>28.584409999999998</v>
      </c>
      <c r="H3058">
        <v>28.584399999999999</v>
      </c>
      <c r="I3058">
        <v>76.0839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3452</v>
      </c>
      <c r="P3058" t="s">
        <v>59</v>
      </c>
      <c r="Q3058" t="s">
        <v>60</v>
      </c>
    </row>
    <row r="3059" spans="1:17" x14ac:dyDescent="0.25">
      <c r="A3059" t="s">
        <v>30</v>
      </c>
      <c r="B3059" t="s">
        <v>36</v>
      </c>
      <c r="C3059" t="s">
        <v>50</v>
      </c>
      <c r="D3059" t="s">
        <v>26</v>
      </c>
      <c r="E3059">
        <v>13</v>
      </c>
      <c r="F3059" t="str">
        <f t="shared" si="47"/>
        <v>Average Per Ton1-in-2July Monthly System Peak DayAll13</v>
      </c>
      <c r="G3059">
        <v>0.93968079999999998</v>
      </c>
      <c r="H3059">
        <v>0.93968079999999998</v>
      </c>
      <c r="I3059">
        <v>76.216300000000004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4789</v>
      </c>
      <c r="P3059" t="s">
        <v>59</v>
      </c>
      <c r="Q3059" t="s">
        <v>60</v>
      </c>
    </row>
    <row r="3060" spans="1:17" x14ac:dyDescent="0.25">
      <c r="A3060" t="s">
        <v>28</v>
      </c>
      <c r="B3060" t="s">
        <v>36</v>
      </c>
      <c r="C3060" t="s">
        <v>50</v>
      </c>
      <c r="D3060" t="s">
        <v>26</v>
      </c>
      <c r="E3060">
        <v>13</v>
      </c>
      <c r="F3060" t="str">
        <f t="shared" si="47"/>
        <v>Average Per Premise1-in-2July Monthly System Peak DayAll13</v>
      </c>
      <c r="G3060">
        <v>8.6211059999999993</v>
      </c>
      <c r="H3060">
        <v>8.6211059999999993</v>
      </c>
      <c r="I3060">
        <v>76.216300000000004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4789</v>
      </c>
      <c r="P3060" t="s">
        <v>59</v>
      </c>
      <c r="Q3060" t="s">
        <v>60</v>
      </c>
    </row>
    <row r="3061" spans="1:17" x14ac:dyDescent="0.25">
      <c r="A3061" t="s">
        <v>29</v>
      </c>
      <c r="B3061" t="s">
        <v>36</v>
      </c>
      <c r="C3061" t="s">
        <v>50</v>
      </c>
      <c r="D3061" t="s">
        <v>26</v>
      </c>
      <c r="E3061">
        <v>13</v>
      </c>
      <c r="F3061" t="str">
        <f t="shared" si="47"/>
        <v>Average Per Device1-in-2July Monthly System Peak DayAll13</v>
      </c>
      <c r="G3061">
        <v>3.6465709999999998</v>
      </c>
      <c r="H3061">
        <v>3.6465709999999998</v>
      </c>
      <c r="I3061">
        <v>76.216300000000004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4789</v>
      </c>
      <c r="P3061" t="s">
        <v>59</v>
      </c>
      <c r="Q3061" t="s">
        <v>60</v>
      </c>
    </row>
    <row r="3062" spans="1:17" x14ac:dyDescent="0.25">
      <c r="A3062" t="s">
        <v>43</v>
      </c>
      <c r="B3062" t="s">
        <v>36</v>
      </c>
      <c r="C3062" t="s">
        <v>50</v>
      </c>
      <c r="D3062" t="s">
        <v>26</v>
      </c>
      <c r="E3062">
        <v>13</v>
      </c>
      <c r="F3062" t="str">
        <f t="shared" si="47"/>
        <v>Aggregate1-in-2July Monthly System Peak DayAll13</v>
      </c>
      <c r="G3062">
        <v>41.286470000000001</v>
      </c>
      <c r="H3062">
        <v>41.286470000000001</v>
      </c>
      <c r="I3062">
        <v>76.216300000000004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4789</v>
      </c>
      <c r="P3062" t="s">
        <v>59</v>
      </c>
      <c r="Q3062" t="s">
        <v>60</v>
      </c>
    </row>
    <row r="3063" spans="1:17" x14ac:dyDescent="0.25">
      <c r="A3063" t="s">
        <v>30</v>
      </c>
      <c r="B3063" t="s">
        <v>36</v>
      </c>
      <c r="C3063" t="s">
        <v>51</v>
      </c>
      <c r="D3063" t="s">
        <v>48</v>
      </c>
      <c r="E3063">
        <v>13</v>
      </c>
      <c r="F3063" t="str">
        <f t="shared" si="47"/>
        <v>Average Per Ton1-in-2June Monthly System Peak Day30% Cycling13</v>
      </c>
      <c r="G3063">
        <v>0.79251919999999998</v>
      </c>
      <c r="H3063">
        <v>0.79251919999999998</v>
      </c>
      <c r="I3063">
        <v>77.402100000000004</v>
      </c>
      <c r="J3063">
        <v>0</v>
      </c>
      <c r="K3063">
        <v>0</v>
      </c>
      <c r="L3063">
        <v>0</v>
      </c>
      <c r="M3063">
        <v>0</v>
      </c>
      <c r="N3063">
        <v>0</v>
      </c>
      <c r="O3063">
        <v>1337</v>
      </c>
      <c r="P3063" t="s">
        <v>59</v>
      </c>
      <c r="Q3063" t="s">
        <v>60</v>
      </c>
    </row>
    <row r="3064" spans="1:17" x14ac:dyDescent="0.25">
      <c r="A3064" t="s">
        <v>28</v>
      </c>
      <c r="B3064" t="s">
        <v>36</v>
      </c>
      <c r="C3064" t="s">
        <v>51</v>
      </c>
      <c r="D3064" t="s">
        <v>48</v>
      </c>
      <c r="E3064">
        <v>13</v>
      </c>
      <c r="F3064" t="str">
        <f t="shared" si="47"/>
        <v>Average Per Premise1-in-2June Monthly System Peak Day30% Cycling13</v>
      </c>
      <c r="G3064">
        <v>8.4082910000000002</v>
      </c>
      <c r="H3064">
        <v>8.4082910000000002</v>
      </c>
      <c r="I3064">
        <v>77.402100000000004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1337</v>
      </c>
      <c r="P3064" t="s">
        <v>59</v>
      </c>
      <c r="Q3064" t="s">
        <v>60</v>
      </c>
    </row>
    <row r="3065" spans="1:17" x14ac:dyDescent="0.25">
      <c r="A3065" t="s">
        <v>29</v>
      </c>
      <c r="B3065" t="s">
        <v>36</v>
      </c>
      <c r="C3065" t="s">
        <v>51</v>
      </c>
      <c r="D3065" t="s">
        <v>48</v>
      </c>
      <c r="E3065">
        <v>13</v>
      </c>
      <c r="F3065" t="str">
        <f t="shared" si="47"/>
        <v>Average Per Device1-in-2June Monthly System Peak Day30% Cycling13</v>
      </c>
      <c r="G3065">
        <v>3.0791249999999999</v>
      </c>
      <c r="H3065">
        <v>3.0791249999999999</v>
      </c>
      <c r="I3065">
        <v>77.402100000000004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1337</v>
      </c>
      <c r="P3065" t="s">
        <v>59</v>
      </c>
      <c r="Q3065" t="s">
        <v>60</v>
      </c>
    </row>
    <row r="3066" spans="1:17" x14ac:dyDescent="0.25">
      <c r="A3066" t="s">
        <v>43</v>
      </c>
      <c r="B3066" t="s">
        <v>36</v>
      </c>
      <c r="C3066" t="s">
        <v>51</v>
      </c>
      <c r="D3066" t="s">
        <v>48</v>
      </c>
      <c r="E3066">
        <v>13</v>
      </c>
      <c r="F3066" t="str">
        <f t="shared" si="47"/>
        <v>Aggregate1-in-2June Monthly System Peak Day30% Cycling13</v>
      </c>
      <c r="G3066">
        <v>11.24188</v>
      </c>
      <c r="H3066">
        <v>11.24188</v>
      </c>
      <c r="I3066">
        <v>77.402100000000004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1337</v>
      </c>
      <c r="P3066" t="s">
        <v>59</v>
      </c>
      <c r="Q3066" t="s">
        <v>60</v>
      </c>
    </row>
    <row r="3067" spans="1:17" x14ac:dyDescent="0.25">
      <c r="A3067" t="s">
        <v>30</v>
      </c>
      <c r="B3067" t="s">
        <v>36</v>
      </c>
      <c r="C3067" t="s">
        <v>51</v>
      </c>
      <c r="D3067" t="s">
        <v>31</v>
      </c>
      <c r="E3067">
        <v>13</v>
      </c>
      <c r="F3067" t="str">
        <f t="shared" si="47"/>
        <v>Average Per Ton1-in-2June Monthly System Peak Day50% Cycling13</v>
      </c>
      <c r="G3067">
        <v>0.92154760000000002</v>
      </c>
      <c r="H3067">
        <v>0.92154760000000002</v>
      </c>
      <c r="I3067">
        <v>76.465900000000005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3452</v>
      </c>
      <c r="P3067" t="s">
        <v>59</v>
      </c>
      <c r="Q3067" t="s">
        <v>60</v>
      </c>
    </row>
    <row r="3068" spans="1:17" x14ac:dyDescent="0.25">
      <c r="A3068" t="s">
        <v>28</v>
      </c>
      <c r="B3068" t="s">
        <v>36</v>
      </c>
      <c r="C3068" t="s">
        <v>51</v>
      </c>
      <c r="D3068" t="s">
        <v>31</v>
      </c>
      <c r="E3068">
        <v>13</v>
      </c>
      <c r="F3068" t="str">
        <f t="shared" si="47"/>
        <v>Average Per Premise1-in-2June Monthly System Peak Day50% Cycling13</v>
      </c>
      <c r="G3068">
        <v>7.9425290000000004</v>
      </c>
      <c r="H3068">
        <v>7.9425290000000004</v>
      </c>
      <c r="I3068">
        <v>76.465900000000005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3452</v>
      </c>
      <c r="P3068" t="s">
        <v>59</v>
      </c>
      <c r="Q3068" t="s">
        <v>60</v>
      </c>
    </row>
    <row r="3069" spans="1:17" x14ac:dyDescent="0.25">
      <c r="A3069" t="s">
        <v>29</v>
      </c>
      <c r="B3069" t="s">
        <v>36</v>
      </c>
      <c r="C3069" t="s">
        <v>51</v>
      </c>
      <c r="D3069" t="s">
        <v>31</v>
      </c>
      <c r="E3069">
        <v>13</v>
      </c>
      <c r="F3069" t="str">
        <f t="shared" si="47"/>
        <v>Average Per Device1-in-2June Monthly System Peak Day50% Cycling13</v>
      </c>
      <c r="G3069">
        <v>3.5741900000000002</v>
      </c>
      <c r="H3069">
        <v>3.5741900000000002</v>
      </c>
      <c r="I3069">
        <v>76.465900000000005</v>
      </c>
      <c r="J3069">
        <v>0</v>
      </c>
      <c r="K3069">
        <v>0</v>
      </c>
      <c r="L3069">
        <v>0</v>
      </c>
      <c r="M3069">
        <v>0</v>
      </c>
      <c r="N3069">
        <v>0</v>
      </c>
      <c r="O3069">
        <v>3452</v>
      </c>
      <c r="P3069" t="s">
        <v>59</v>
      </c>
      <c r="Q3069" t="s">
        <v>60</v>
      </c>
    </row>
    <row r="3070" spans="1:17" x14ac:dyDescent="0.25">
      <c r="A3070" t="s">
        <v>43</v>
      </c>
      <c r="B3070" t="s">
        <v>36</v>
      </c>
      <c r="C3070" t="s">
        <v>51</v>
      </c>
      <c r="D3070" t="s">
        <v>31</v>
      </c>
      <c r="E3070">
        <v>13</v>
      </c>
      <c r="F3070" t="str">
        <f t="shared" si="47"/>
        <v>Aggregate1-in-2June Monthly System Peak Day50% Cycling13</v>
      </c>
      <c r="G3070">
        <v>27.41761</v>
      </c>
      <c r="H3070">
        <v>27.41761</v>
      </c>
      <c r="I3070">
        <v>76.465900000000005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3452</v>
      </c>
      <c r="P3070" t="s">
        <v>59</v>
      </c>
      <c r="Q3070" t="s">
        <v>60</v>
      </c>
    </row>
    <row r="3071" spans="1:17" x14ac:dyDescent="0.25">
      <c r="A3071" t="s">
        <v>30</v>
      </c>
      <c r="B3071" t="s">
        <v>36</v>
      </c>
      <c r="C3071" t="s">
        <v>51</v>
      </c>
      <c r="D3071" t="s">
        <v>26</v>
      </c>
      <c r="E3071">
        <v>13</v>
      </c>
      <c r="F3071" t="str">
        <f t="shared" si="47"/>
        <v>Average Per Ton1-in-2June Monthly System Peak DayAll13</v>
      </c>
      <c r="G3071">
        <v>0.8855229</v>
      </c>
      <c r="H3071">
        <v>0.88552280000000005</v>
      </c>
      <c r="I3071">
        <v>76.7273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4789</v>
      </c>
      <c r="P3071" t="s">
        <v>59</v>
      </c>
      <c r="Q3071" t="s">
        <v>60</v>
      </c>
    </row>
    <row r="3072" spans="1:17" x14ac:dyDescent="0.25">
      <c r="A3072" t="s">
        <v>28</v>
      </c>
      <c r="B3072" t="s">
        <v>36</v>
      </c>
      <c r="C3072" t="s">
        <v>51</v>
      </c>
      <c r="D3072" t="s">
        <v>26</v>
      </c>
      <c r="E3072">
        <v>13</v>
      </c>
      <c r="F3072" t="str">
        <f t="shared" si="47"/>
        <v>Average Per Premise1-in-2June Monthly System Peak DayAll13</v>
      </c>
      <c r="G3072">
        <v>8.1242330000000003</v>
      </c>
      <c r="H3072">
        <v>8.1242330000000003</v>
      </c>
      <c r="I3072">
        <v>76.7273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4789</v>
      </c>
      <c r="P3072" t="s">
        <v>59</v>
      </c>
      <c r="Q3072" t="s">
        <v>60</v>
      </c>
    </row>
    <row r="3073" spans="1:17" x14ac:dyDescent="0.25">
      <c r="A3073" t="s">
        <v>29</v>
      </c>
      <c r="B3073" t="s">
        <v>36</v>
      </c>
      <c r="C3073" t="s">
        <v>51</v>
      </c>
      <c r="D3073" t="s">
        <v>26</v>
      </c>
      <c r="E3073">
        <v>13</v>
      </c>
      <c r="F3073" t="str">
        <f t="shared" si="47"/>
        <v>Average Per Device1-in-2June Monthly System Peak DayAll13</v>
      </c>
      <c r="G3073">
        <v>3.4364029999999999</v>
      </c>
      <c r="H3073">
        <v>3.4364029999999999</v>
      </c>
      <c r="I3073">
        <v>76.7273</v>
      </c>
      <c r="J3073">
        <v>0</v>
      </c>
      <c r="K3073">
        <v>0</v>
      </c>
      <c r="L3073">
        <v>0</v>
      </c>
      <c r="M3073">
        <v>0</v>
      </c>
      <c r="N3073">
        <v>0</v>
      </c>
      <c r="O3073">
        <v>4789</v>
      </c>
      <c r="P3073" t="s">
        <v>59</v>
      </c>
      <c r="Q3073" t="s">
        <v>60</v>
      </c>
    </row>
    <row r="3074" spans="1:17" x14ac:dyDescent="0.25">
      <c r="A3074" t="s">
        <v>43</v>
      </c>
      <c r="B3074" t="s">
        <v>36</v>
      </c>
      <c r="C3074" t="s">
        <v>51</v>
      </c>
      <c r="D3074" t="s">
        <v>26</v>
      </c>
      <c r="E3074">
        <v>13</v>
      </c>
      <c r="F3074" t="str">
        <f t="shared" si="47"/>
        <v>Aggregate1-in-2June Monthly System Peak DayAll13</v>
      </c>
      <c r="G3074">
        <v>38.906950000000002</v>
      </c>
      <c r="H3074">
        <v>38.906950000000002</v>
      </c>
      <c r="I3074">
        <v>76.7273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4789</v>
      </c>
      <c r="P3074" t="s">
        <v>59</v>
      </c>
      <c r="Q3074" t="s">
        <v>60</v>
      </c>
    </row>
    <row r="3075" spans="1:17" x14ac:dyDescent="0.25">
      <c r="A3075" t="s">
        <v>30</v>
      </c>
      <c r="B3075" t="s">
        <v>36</v>
      </c>
      <c r="C3075" t="s">
        <v>52</v>
      </c>
      <c r="D3075" t="s">
        <v>48</v>
      </c>
      <c r="E3075">
        <v>13</v>
      </c>
      <c r="F3075" t="str">
        <f t="shared" ref="F3075:F3138" si="48">CONCATENATE(A3075,B3075,C3075,D3075,E3075)</f>
        <v>Average Per Ton1-in-2May Monthly System Peak Day30% Cycling13</v>
      </c>
      <c r="G3075">
        <v>0.65752160000000004</v>
      </c>
      <c r="H3075">
        <v>0.65752160000000004</v>
      </c>
      <c r="I3075">
        <v>70.662199999999999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1337</v>
      </c>
      <c r="P3075" t="s">
        <v>59</v>
      </c>
      <c r="Q3075" t="s">
        <v>60</v>
      </c>
    </row>
    <row r="3076" spans="1:17" x14ac:dyDescent="0.25">
      <c r="A3076" t="s">
        <v>28</v>
      </c>
      <c r="B3076" t="s">
        <v>36</v>
      </c>
      <c r="C3076" t="s">
        <v>52</v>
      </c>
      <c r="D3076" t="s">
        <v>48</v>
      </c>
      <c r="E3076">
        <v>13</v>
      </c>
      <c r="F3076" t="str">
        <f t="shared" si="48"/>
        <v>Average Per Premise1-in-2May Monthly System Peak Day30% Cycling13</v>
      </c>
      <c r="G3076">
        <v>6.9760239999999998</v>
      </c>
      <c r="H3076">
        <v>6.9760239999999998</v>
      </c>
      <c r="I3076">
        <v>70.662199999999999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1337</v>
      </c>
      <c r="P3076" t="s">
        <v>59</v>
      </c>
      <c r="Q3076" t="s">
        <v>60</v>
      </c>
    </row>
    <row r="3077" spans="1:17" x14ac:dyDescent="0.25">
      <c r="A3077" t="s">
        <v>29</v>
      </c>
      <c r="B3077" t="s">
        <v>36</v>
      </c>
      <c r="C3077" t="s">
        <v>52</v>
      </c>
      <c r="D3077" t="s">
        <v>48</v>
      </c>
      <c r="E3077">
        <v>13</v>
      </c>
      <c r="F3077" t="str">
        <f t="shared" si="48"/>
        <v>Average Per Device1-in-2May Monthly System Peak Day30% Cycling13</v>
      </c>
      <c r="G3077">
        <v>2.554627</v>
      </c>
      <c r="H3077">
        <v>2.554627</v>
      </c>
      <c r="I3077">
        <v>70.662199999999999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1337</v>
      </c>
      <c r="P3077" t="s">
        <v>59</v>
      </c>
      <c r="Q3077" t="s">
        <v>60</v>
      </c>
    </row>
    <row r="3078" spans="1:17" x14ac:dyDescent="0.25">
      <c r="A3078" t="s">
        <v>43</v>
      </c>
      <c r="B3078" t="s">
        <v>36</v>
      </c>
      <c r="C3078" t="s">
        <v>52</v>
      </c>
      <c r="D3078" t="s">
        <v>48</v>
      </c>
      <c r="E3078">
        <v>13</v>
      </c>
      <c r="F3078" t="str">
        <f t="shared" si="48"/>
        <v>Aggregate1-in-2May Monthly System Peak Day30% Cycling13</v>
      </c>
      <c r="G3078">
        <v>9.3269439999999992</v>
      </c>
      <c r="H3078">
        <v>9.3269439999999992</v>
      </c>
      <c r="I3078">
        <v>70.662199999999999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1337</v>
      </c>
      <c r="P3078" t="s">
        <v>59</v>
      </c>
      <c r="Q3078" t="s">
        <v>60</v>
      </c>
    </row>
    <row r="3079" spans="1:17" x14ac:dyDescent="0.25">
      <c r="A3079" t="s">
        <v>30</v>
      </c>
      <c r="B3079" t="s">
        <v>36</v>
      </c>
      <c r="C3079" t="s">
        <v>52</v>
      </c>
      <c r="D3079" t="s">
        <v>31</v>
      </c>
      <c r="E3079">
        <v>13</v>
      </c>
      <c r="F3079" t="str">
        <f t="shared" si="48"/>
        <v>Average Per Ton1-in-2May Monthly System Peak Day50% Cycling13</v>
      </c>
      <c r="G3079">
        <v>0.86378219999999994</v>
      </c>
      <c r="H3079">
        <v>0.86378219999999994</v>
      </c>
      <c r="I3079">
        <v>69.975899999999996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3452</v>
      </c>
      <c r="P3079" t="s">
        <v>59</v>
      </c>
      <c r="Q3079" t="s">
        <v>60</v>
      </c>
    </row>
    <row r="3080" spans="1:17" x14ac:dyDescent="0.25">
      <c r="A3080" t="s">
        <v>28</v>
      </c>
      <c r="B3080" t="s">
        <v>36</v>
      </c>
      <c r="C3080" t="s">
        <v>52</v>
      </c>
      <c r="D3080" t="s">
        <v>31</v>
      </c>
      <c r="E3080">
        <v>13</v>
      </c>
      <c r="F3080" t="str">
        <f t="shared" si="48"/>
        <v>Average Per Premise1-in-2May Monthly System Peak Day50% Cycling13</v>
      </c>
      <c r="G3080">
        <v>7.4446669999999999</v>
      </c>
      <c r="H3080">
        <v>7.4446669999999999</v>
      </c>
      <c r="I3080">
        <v>69.975899999999996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3452</v>
      </c>
      <c r="P3080" t="s">
        <v>59</v>
      </c>
      <c r="Q3080" t="s">
        <v>60</v>
      </c>
    </row>
    <row r="3081" spans="1:17" x14ac:dyDescent="0.25">
      <c r="A3081" t="s">
        <v>29</v>
      </c>
      <c r="B3081" t="s">
        <v>36</v>
      </c>
      <c r="C3081" t="s">
        <v>52</v>
      </c>
      <c r="D3081" t="s">
        <v>31</v>
      </c>
      <c r="E3081">
        <v>13</v>
      </c>
      <c r="F3081" t="str">
        <f t="shared" si="48"/>
        <v>Average Per Device1-in-2May Monthly System Peak Day50% Cycling13</v>
      </c>
      <c r="G3081">
        <v>3.3501479999999999</v>
      </c>
      <c r="H3081">
        <v>3.350149</v>
      </c>
      <c r="I3081">
        <v>69.975899999999996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3452</v>
      </c>
      <c r="P3081" t="s">
        <v>59</v>
      </c>
      <c r="Q3081" t="s">
        <v>60</v>
      </c>
    </row>
    <row r="3082" spans="1:17" x14ac:dyDescent="0.25">
      <c r="A3082" t="s">
        <v>43</v>
      </c>
      <c r="B3082" t="s">
        <v>36</v>
      </c>
      <c r="C3082" t="s">
        <v>52</v>
      </c>
      <c r="D3082" t="s">
        <v>31</v>
      </c>
      <c r="E3082">
        <v>13</v>
      </c>
      <c r="F3082" t="str">
        <f t="shared" si="48"/>
        <v>Aggregate1-in-2May Monthly System Peak Day50% Cycling13</v>
      </c>
      <c r="G3082">
        <v>25.698989999999998</v>
      </c>
      <c r="H3082">
        <v>25.698989999999998</v>
      </c>
      <c r="I3082">
        <v>69.975899999999996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3452</v>
      </c>
      <c r="P3082" t="s">
        <v>59</v>
      </c>
      <c r="Q3082" t="s">
        <v>60</v>
      </c>
    </row>
    <row r="3083" spans="1:17" x14ac:dyDescent="0.25">
      <c r="A3083" t="s">
        <v>30</v>
      </c>
      <c r="B3083" t="s">
        <v>36</v>
      </c>
      <c r="C3083" t="s">
        <v>52</v>
      </c>
      <c r="D3083" t="s">
        <v>26</v>
      </c>
      <c r="E3083">
        <v>13</v>
      </c>
      <c r="F3083" t="str">
        <f t="shared" si="48"/>
        <v>Average Per Ton1-in-2May Monthly System Peak DayAll13</v>
      </c>
      <c r="G3083">
        <v>0.80619419999999997</v>
      </c>
      <c r="H3083">
        <v>0.80619419999999997</v>
      </c>
      <c r="I3083">
        <v>70.167500000000004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4789</v>
      </c>
      <c r="P3083" t="s">
        <v>59</v>
      </c>
      <c r="Q3083" t="s">
        <v>60</v>
      </c>
    </row>
    <row r="3084" spans="1:17" x14ac:dyDescent="0.25">
      <c r="A3084" t="s">
        <v>28</v>
      </c>
      <c r="B3084" t="s">
        <v>36</v>
      </c>
      <c r="C3084" t="s">
        <v>52</v>
      </c>
      <c r="D3084" t="s">
        <v>26</v>
      </c>
      <c r="E3084">
        <v>13</v>
      </c>
      <c r="F3084" t="str">
        <f t="shared" si="48"/>
        <v>Average Per Premise1-in-2May Monthly System Peak DayAll13</v>
      </c>
      <c r="G3084">
        <v>7.396433</v>
      </c>
      <c r="H3084">
        <v>7.396433</v>
      </c>
      <c r="I3084">
        <v>70.167500000000004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4789</v>
      </c>
      <c r="P3084" t="s">
        <v>59</v>
      </c>
      <c r="Q3084" t="s">
        <v>60</v>
      </c>
    </row>
    <row r="3085" spans="1:17" x14ac:dyDescent="0.25">
      <c r="A3085" t="s">
        <v>29</v>
      </c>
      <c r="B3085" t="s">
        <v>36</v>
      </c>
      <c r="C3085" t="s">
        <v>52</v>
      </c>
      <c r="D3085" t="s">
        <v>26</v>
      </c>
      <c r="E3085">
        <v>13</v>
      </c>
      <c r="F3085" t="str">
        <f t="shared" si="48"/>
        <v>Average Per Device1-in-2May Monthly System Peak DayAll13</v>
      </c>
      <c r="G3085">
        <v>3.1285560000000001</v>
      </c>
      <c r="H3085">
        <v>3.1285560000000001</v>
      </c>
      <c r="I3085">
        <v>70.167500000000004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4789</v>
      </c>
      <c r="P3085" t="s">
        <v>59</v>
      </c>
      <c r="Q3085" t="s">
        <v>60</v>
      </c>
    </row>
    <row r="3086" spans="1:17" x14ac:dyDescent="0.25">
      <c r="A3086" t="s">
        <v>43</v>
      </c>
      <c r="B3086" t="s">
        <v>36</v>
      </c>
      <c r="C3086" t="s">
        <v>52</v>
      </c>
      <c r="D3086" t="s">
        <v>26</v>
      </c>
      <c r="E3086">
        <v>13</v>
      </c>
      <c r="F3086" t="str">
        <f t="shared" si="48"/>
        <v>Aggregate1-in-2May Monthly System Peak DayAll13</v>
      </c>
      <c r="G3086">
        <v>35.421520000000001</v>
      </c>
      <c r="H3086">
        <v>35.421520000000001</v>
      </c>
      <c r="I3086">
        <v>70.167500000000004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4789</v>
      </c>
      <c r="P3086" t="s">
        <v>59</v>
      </c>
      <c r="Q3086" t="s">
        <v>60</v>
      </c>
    </row>
    <row r="3087" spans="1:17" x14ac:dyDescent="0.25">
      <c r="A3087" t="s">
        <v>30</v>
      </c>
      <c r="B3087" t="s">
        <v>36</v>
      </c>
      <c r="C3087" t="s">
        <v>53</v>
      </c>
      <c r="D3087" t="s">
        <v>48</v>
      </c>
      <c r="E3087">
        <v>13</v>
      </c>
      <c r="F3087" t="str">
        <f t="shared" si="48"/>
        <v>Average Per Ton1-in-2October Monthly System Peak Day30% Cycling13</v>
      </c>
      <c r="G3087">
        <v>0.76913260000000006</v>
      </c>
      <c r="H3087">
        <v>0.76913260000000006</v>
      </c>
      <c r="I3087">
        <v>78.3827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1337</v>
      </c>
      <c r="P3087" t="s">
        <v>59</v>
      </c>
      <c r="Q3087" t="s">
        <v>60</v>
      </c>
    </row>
    <row r="3088" spans="1:17" x14ac:dyDescent="0.25">
      <c r="A3088" t="s">
        <v>28</v>
      </c>
      <c r="B3088" t="s">
        <v>36</v>
      </c>
      <c r="C3088" t="s">
        <v>53</v>
      </c>
      <c r="D3088" t="s">
        <v>48</v>
      </c>
      <c r="E3088">
        <v>13</v>
      </c>
      <c r="F3088" t="str">
        <f t="shared" si="48"/>
        <v>Average Per Premise1-in-2October Monthly System Peak Day30% Cycling13</v>
      </c>
      <c r="G3088">
        <v>8.1601700000000008</v>
      </c>
      <c r="H3088">
        <v>8.1601689999999998</v>
      </c>
      <c r="I3088">
        <v>78.3827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1337</v>
      </c>
      <c r="P3088" t="s">
        <v>59</v>
      </c>
      <c r="Q3088" t="s">
        <v>60</v>
      </c>
    </row>
    <row r="3089" spans="1:17" x14ac:dyDescent="0.25">
      <c r="A3089" t="s">
        <v>29</v>
      </c>
      <c r="B3089" t="s">
        <v>36</v>
      </c>
      <c r="C3089" t="s">
        <v>53</v>
      </c>
      <c r="D3089" t="s">
        <v>48</v>
      </c>
      <c r="E3089">
        <v>13</v>
      </c>
      <c r="F3089" t="str">
        <f t="shared" si="48"/>
        <v>Average Per Device1-in-2October Monthly System Peak Day30% Cycling13</v>
      </c>
      <c r="G3089">
        <v>2.9882620000000002</v>
      </c>
      <c r="H3089">
        <v>2.9882620000000002</v>
      </c>
      <c r="I3089">
        <v>78.3827</v>
      </c>
      <c r="J3089">
        <v>0</v>
      </c>
      <c r="K3089">
        <v>0</v>
      </c>
      <c r="L3089">
        <v>0</v>
      </c>
      <c r="M3089">
        <v>0</v>
      </c>
      <c r="N3089">
        <v>0</v>
      </c>
      <c r="O3089">
        <v>1337</v>
      </c>
      <c r="P3089" t="s">
        <v>59</v>
      </c>
      <c r="Q3089" t="s">
        <v>60</v>
      </c>
    </row>
    <row r="3090" spans="1:17" x14ac:dyDescent="0.25">
      <c r="A3090" t="s">
        <v>43</v>
      </c>
      <c r="B3090" t="s">
        <v>36</v>
      </c>
      <c r="C3090" t="s">
        <v>53</v>
      </c>
      <c r="D3090" t="s">
        <v>48</v>
      </c>
      <c r="E3090">
        <v>13</v>
      </c>
      <c r="F3090" t="str">
        <f t="shared" si="48"/>
        <v>Aggregate1-in-2October Monthly System Peak Day30% Cycling13</v>
      </c>
      <c r="G3090">
        <v>10.91015</v>
      </c>
      <c r="H3090">
        <v>10.91015</v>
      </c>
      <c r="I3090">
        <v>78.3827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1337</v>
      </c>
      <c r="P3090" t="s">
        <v>59</v>
      </c>
      <c r="Q3090" t="s">
        <v>60</v>
      </c>
    </row>
    <row r="3091" spans="1:17" x14ac:dyDescent="0.25">
      <c r="A3091" t="s">
        <v>30</v>
      </c>
      <c r="B3091" t="s">
        <v>36</v>
      </c>
      <c r="C3091" t="s">
        <v>53</v>
      </c>
      <c r="D3091" t="s">
        <v>31</v>
      </c>
      <c r="E3091">
        <v>13</v>
      </c>
      <c r="F3091" t="str">
        <f t="shared" si="48"/>
        <v>Average Per Ton1-in-2October Monthly System Peak Day50% Cycling13</v>
      </c>
      <c r="G3091">
        <v>0.91417680000000001</v>
      </c>
      <c r="H3091">
        <v>0.91417680000000001</v>
      </c>
      <c r="I3091">
        <v>77.851100000000002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3452</v>
      </c>
      <c r="P3091" t="s">
        <v>59</v>
      </c>
      <c r="Q3091" t="s">
        <v>60</v>
      </c>
    </row>
    <row r="3092" spans="1:17" x14ac:dyDescent="0.25">
      <c r="A3092" t="s">
        <v>28</v>
      </c>
      <c r="B3092" t="s">
        <v>36</v>
      </c>
      <c r="C3092" t="s">
        <v>53</v>
      </c>
      <c r="D3092" t="s">
        <v>31</v>
      </c>
      <c r="E3092">
        <v>13</v>
      </c>
      <c r="F3092" t="str">
        <f t="shared" si="48"/>
        <v>Average Per Premise1-in-2October Monthly System Peak Day50% Cycling13</v>
      </c>
      <c r="G3092">
        <v>7.8790019999999998</v>
      </c>
      <c r="H3092">
        <v>7.8790019999999998</v>
      </c>
      <c r="I3092">
        <v>77.851100000000002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3452</v>
      </c>
      <c r="P3092" t="s">
        <v>59</v>
      </c>
      <c r="Q3092" t="s">
        <v>60</v>
      </c>
    </row>
    <row r="3093" spans="1:17" x14ac:dyDescent="0.25">
      <c r="A3093" t="s">
        <v>29</v>
      </c>
      <c r="B3093" t="s">
        <v>36</v>
      </c>
      <c r="C3093" t="s">
        <v>53</v>
      </c>
      <c r="D3093" t="s">
        <v>31</v>
      </c>
      <c r="E3093">
        <v>13</v>
      </c>
      <c r="F3093" t="str">
        <f t="shared" si="48"/>
        <v>Average Per Device1-in-2October Monthly System Peak Day50% Cycling13</v>
      </c>
      <c r="G3093">
        <v>3.5456020000000001</v>
      </c>
      <c r="H3093">
        <v>3.5456020000000001</v>
      </c>
      <c r="I3093">
        <v>77.851100000000002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3452</v>
      </c>
      <c r="P3093" t="s">
        <v>59</v>
      </c>
      <c r="Q3093" t="s">
        <v>60</v>
      </c>
    </row>
    <row r="3094" spans="1:17" x14ac:dyDescent="0.25">
      <c r="A3094" t="s">
        <v>43</v>
      </c>
      <c r="B3094" t="s">
        <v>36</v>
      </c>
      <c r="C3094" t="s">
        <v>53</v>
      </c>
      <c r="D3094" t="s">
        <v>31</v>
      </c>
      <c r="E3094">
        <v>13</v>
      </c>
      <c r="F3094" t="str">
        <f t="shared" si="48"/>
        <v>Aggregate1-in-2October Monthly System Peak Day50% Cycling13</v>
      </c>
      <c r="G3094">
        <v>27.198309999999999</v>
      </c>
      <c r="H3094">
        <v>27.198309999999999</v>
      </c>
      <c r="I3094">
        <v>77.851100000000002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3452</v>
      </c>
      <c r="P3094" t="s">
        <v>59</v>
      </c>
      <c r="Q3094" t="s">
        <v>60</v>
      </c>
    </row>
    <row r="3095" spans="1:17" x14ac:dyDescent="0.25">
      <c r="A3095" t="s">
        <v>30</v>
      </c>
      <c r="B3095" t="s">
        <v>36</v>
      </c>
      <c r="C3095" t="s">
        <v>53</v>
      </c>
      <c r="D3095" t="s">
        <v>26</v>
      </c>
      <c r="E3095">
        <v>13</v>
      </c>
      <c r="F3095" t="str">
        <f t="shared" si="48"/>
        <v>Average Per Ton1-in-2October Monthly System Peak DayAll13</v>
      </c>
      <c r="G3095">
        <v>0.87368040000000002</v>
      </c>
      <c r="H3095">
        <v>0.87368040000000002</v>
      </c>
      <c r="I3095">
        <v>77.999499999999998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4789</v>
      </c>
      <c r="P3095" t="s">
        <v>59</v>
      </c>
      <c r="Q3095" t="s">
        <v>60</v>
      </c>
    </row>
    <row r="3096" spans="1:17" x14ac:dyDescent="0.25">
      <c r="A3096" t="s">
        <v>28</v>
      </c>
      <c r="B3096" t="s">
        <v>36</v>
      </c>
      <c r="C3096" t="s">
        <v>53</v>
      </c>
      <c r="D3096" t="s">
        <v>26</v>
      </c>
      <c r="E3096">
        <v>13</v>
      </c>
      <c r="F3096" t="str">
        <f t="shared" si="48"/>
        <v>Average Per Premise1-in-2October Monthly System Peak DayAll13</v>
      </c>
      <c r="G3096">
        <v>8.0155849999999997</v>
      </c>
      <c r="H3096">
        <v>8.0155849999999997</v>
      </c>
      <c r="I3096">
        <v>77.999499999999998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4789</v>
      </c>
      <c r="P3096" t="s">
        <v>59</v>
      </c>
      <c r="Q3096" t="s">
        <v>60</v>
      </c>
    </row>
    <row r="3097" spans="1:17" x14ac:dyDescent="0.25">
      <c r="A3097" t="s">
        <v>29</v>
      </c>
      <c r="B3097" t="s">
        <v>36</v>
      </c>
      <c r="C3097" t="s">
        <v>53</v>
      </c>
      <c r="D3097" t="s">
        <v>26</v>
      </c>
      <c r="E3097">
        <v>13</v>
      </c>
      <c r="F3097" t="str">
        <f t="shared" si="48"/>
        <v>Average Per Device1-in-2October Monthly System Peak DayAll13</v>
      </c>
      <c r="G3097">
        <v>3.3904459999999998</v>
      </c>
      <c r="H3097">
        <v>3.390447</v>
      </c>
      <c r="I3097">
        <v>77.999499999999998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4789</v>
      </c>
      <c r="P3097" t="s">
        <v>59</v>
      </c>
      <c r="Q3097" t="s">
        <v>60</v>
      </c>
    </row>
    <row r="3098" spans="1:17" x14ac:dyDescent="0.25">
      <c r="A3098" t="s">
        <v>43</v>
      </c>
      <c r="B3098" t="s">
        <v>36</v>
      </c>
      <c r="C3098" t="s">
        <v>53</v>
      </c>
      <c r="D3098" t="s">
        <v>26</v>
      </c>
      <c r="E3098">
        <v>13</v>
      </c>
      <c r="F3098" t="str">
        <f t="shared" si="48"/>
        <v>Aggregate1-in-2October Monthly System Peak DayAll13</v>
      </c>
      <c r="G3098">
        <v>38.38664</v>
      </c>
      <c r="H3098">
        <v>38.38664</v>
      </c>
      <c r="I3098">
        <v>77.999499999999998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4789</v>
      </c>
      <c r="P3098" t="s">
        <v>59</v>
      </c>
      <c r="Q3098" t="s">
        <v>60</v>
      </c>
    </row>
    <row r="3099" spans="1:17" x14ac:dyDescent="0.25">
      <c r="A3099" t="s">
        <v>30</v>
      </c>
      <c r="B3099" t="s">
        <v>36</v>
      </c>
      <c r="C3099" t="s">
        <v>54</v>
      </c>
      <c r="D3099" t="s">
        <v>48</v>
      </c>
      <c r="E3099">
        <v>13</v>
      </c>
      <c r="F3099" t="str">
        <f t="shared" si="48"/>
        <v>Average Per Ton1-in-2September Monthly System Peak Day30% Cycling13</v>
      </c>
      <c r="G3099">
        <v>1.060249</v>
      </c>
      <c r="H3099">
        <v>1.060249</v>
      </c>
      <c r="I3099">
        <v>87.2376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1337</v>
      </c>
      <c r="P3099" t="s">
        <v>59</v>
      </c>
      <c r="Q3099" t="s">
        <v>60</v>
      </c>
    </row>
    <row r="3100" spans="1:17" x14ac:dyDescent="0.25">
      <c r="A3100" t="s">
        <v>28</v>
      </c>
      <c r="B3100" t="s">
        <v>36</v>
      </c>
      <c r="C3100" t="s">
        <v>54</v>
      </c>
      <c r="D3100" t="s">
        <v>48</v>
      </c>
      <c r="E3100">
        <v>13</v>
      </c>
      <c r="F3100" t="str">
        <f t="shared" si="48"/>
        <v>Average Per Premise1-in-2September Monthly System Peak Day30% Cycling13</v>
      </c>
      <c r="G3100">
        <v>11.248799999999999</v>
      </c>
      <c r="H3100">
        <v>11.248799999999999</v>
      </c>
      <c r="I3100">
        <v>87.2376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1337</v>
      </c>
      <c r="P3100" t="s">
        <v>59</v>
      </c>
      <c r="Q3100" t="s">
        <v>60</v>
      </c>
    </row>
    <row r="3101" spans="1:17" x14ac:dyDescent="0.25">
      <c r="A3101" t="s">
        <v>29</v>
      </c>
      <c r="B3101" t="s">
        <v>36</v>
      </c>
      <c r="C3101" t="s">
        <v>54</v>
      </c>
      <c r="D3101" t="s">
        <v>48</v>
      </c>
      <c r="E3101">
        <v>13</v>
      </c>
      <c r="F3101" t="str">
        <f t="shared" si="48"/>
        <v>Average Per Device1-in-2September Monthly System Peak Day30% Cycling13</v>
      </c>
      <c r="G3101">
        <v>4.1193200000000001</v>
      </c>
      <c r="H3101">
        <v>4.1193200000000001</v>
      </c>
      <c r="I3101">
        <v>87.2376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1337</v>
      </c>
      <c r="P3101" t="s">
        <v>59</v>
      </c>
      <c r="Q3101" t="s">
        <v>60</v>
      </c>
    </row>
    <row r="3102" spans="1:17" x14ac:dyDescent="0.25">
      <c r="A3102" t="s">
        <v>43</v>
      </c>
      <c r="B3102" t="s">
        <v>36</v>
      </c>
      <c r="C3102" t="s">
        <v>54</v>
      </c>
      <c r="D3102" t="s">
        <v>48</v>
      </c>
      <c r="E3102">
        <v>13</v>
      </c>
      <c r="F3102" t="str">
        <f t="shared" si="48"/>
        <v>Aggregate1-in-2September Monthly System Peak Day30% Cycling13</v>
      </c>
      <c r="G3102">
        <v>15.03964</v>
      </c>
      <c r="H3102">
        <v>15.03964</v>
      </c>
      <c r="I3102">
        <v>87.2376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1337</v>
      </c>
      <c r="P3102" t="s">
        <v>59</v>
      </c>
      <c r="Q3102" t="s">
        <v>60</v>
      </c>
    </row>
    <row r="3103" spans="1:17" x14ac:dyDescent="0.25">
      <c r="A3103" t="s">
        <v>30</v>
      </c>
      <c r="B3103" t="s">
        <v>36</v>
      </c>
      <c r="C3103" t="s">
        <v>54</v>
      </c>
      <c r="D3103" t="s">
        <v>31</v>
      </c>
      <c r="E3103">
        <v>13</v>
      </c>
      <c r="F3103" t="str">
        <f t="shared" si="48"/>
        <v>Average Per Ton1-in-2September Monthly System Peak Day50% Cycling13</v>
      </c>
      <c r="G3103">
        <v>1.0302800000000001</v>
      </c>
      <c r="H3103">
        <v>1.0302800000000001</v>
      </c>
      <c r="I3103">
        <v>85.6721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3452</v>
      </c>
      <c r="P3103" t="s">
        <v>59</v>
      </c>
      <c r="Q3103" t="s">
        <v>60</v>
      </c>
    </row>
    <row r="3104" spans="1:17" x14ac:dyDescent="0.25">
      <c r="A3104" t="s">
        <v>28</v>
      </c>
      <c r="B3104" t="s">
        <v>36</v>
      </c>
      <c r="C3104" t="s">
        <v>54</v>
      </c>
      <c r="D3104" t="s">
        <v>31</v>
      </c>
      <c r="E3104">
        <v>13</v>
      </c>
      <c r="F3104" t="str">
        <f t="shared" si="48"/>
        <v>Average Per Premise1-in-2September Monthly System Peak Day50% Cycling13</v>
      </c>
      <c r="G3104">
        <v>8.8796590000000002</v>
      </c>
      <c r="H3104">
        <v>8.8796590000000002</v>
      </c>
      <c r="I3104">
        <v>85.6721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3452</v>
      </c>
      <c r="P3104" t="s">
        <v>59</v>
      </c>
      <c r="Q3104" t="s">
        <v>60</v>
      </c>
    </row>
    <row r="3105" spans="1:17" x14ac:dyDescent="0.25">
      <c r="A3105" t="s">
        <v>29</v>
      </c>
      <c r="B3105" t="s">
        <v>36</v>
      </c>
      <c r="C3105" t="s">
        <v>54</v>
      </c>
      <c r="D3105" t="s">
        <v>31</v>
      </c>
      <c r="E3105">
        <v>13</v>
      </c>
      <c r="F3105" t="str">
        <f t="shared" si="48"/>
        <v>Average Per Device1-in-2September Monthly System Peak Day50% Cycling13</v>
      </c>
      <c r="G3105">
        <v>3.9959039999999999</v>
      </c>
      <c r="H3105">
        <v>3.9959039999999999</v>
      </c>
      <c r="I3105">
        <v>85.6721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3452</v>
      </c>
      <c r="P3105" t="s">
        <v>59</v>
      </c>
      <c r="Q3105" t="s">
        <v>60</v>
      </c>
    </row>
    <row r="3106" spans="1:17" x14ac:dyDescent="0.25">
      <c r="A3106" t="s">
        <v>43</v>
      </c>
      <c r="B3106" t="s">
        <v>36</v>
      </c>
      <c r="C3106" t="s">
        <v>54</v>
      </c>
      <c r="D3106" t="s">
        <v>31</v>
      </c>
      <c r="E3106">
        <v>13</v>
      </c>
      <c r="F3106" t="str">
        <f t="shared" si="48"/>
        <v>Aggregate1-in-2September Monthly System Peak Day50% Cycling13</v>
      </c>
      <c r="G3106">
        <v>30.65258</v>
      </c>
      <c r="H3106">
        <v>30.65258</v>
      </c>
      <c r="I3106">
        <v>85.6721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3452</v>
      </c>
      <c r="P3106" t="s">
        <v>59</v>
      </c>
      <c r="Q3106" t="s">
        <v>60</v>
      </c>
    </row>
    <row r="3107" spans="1:17" x14ac:dyDescent="0.25">
      <c r="A3107" t="s">
        <v>30</v>
      </c>
      <c r="B3107" t="s">
        <v>36</v>
      </c>
      <c r="C3107" t="s">
        <v>54</v>
      </c>
      <c r="D3107" t="s">
        <v>26</v>
      </c>
      <c r="E3107">
        <v>13</v>
      </c>
      <c r="F3107" t="str">
        <f t="shared" si="48"/>
        <v>Average Per Ton1-in-2September Monthly System Peak DayAll13</v>
      </c>
      <c r="G3107">
        <v>1.0386470000000001</v>
      </c>
      <c r="H3107">
        <v>1.0386470000000001</v>
      </c>
      <c r="I3107">
        <v>86.109200000000001</v>
      </c>
      <c r="J3107">
        <v>0</v>
      </c>
      <c r="K3107">
        <v>0</v>
      </c>
      <c r="L3107">
        <v>0</v>
      </c>
      <c r="M3107">
        <v>0</v>
      </c>
      <c r="N3107">
        <v>0</v>
      </c>
      <c r="O3107">
        <v>4789</v>
      </c>
      <c r="P3107" t="s">
        <v>59</v>
      </c>
      <c r="Q3107" t="s">
        <v>60</v>
      </c>
    </row>
    <row r="3108" spans="1:17" x14ac:dyDescent="0.25">
      <c r="A3108" t="s">
        <v>28</v>
      </c>
      <c r="B3108" t="s">
        <v>36</v>
      </c>
      <c r="C3108" t="s">
        <v>54</v>
      </c>
      <c r="D3108" t="s">
        <v>26</v>
      </c>
      <c r="E3108">
        <v>13</v>
      </c>
      <c r="F3108" t="str">
        <f t="shared" si="48"/>
        <v>Average Per Premise1-in-2September Monthly System Peak DayAll13</v>
      </c>
      <c r="G3108">
        <v>9.5290759999999999</v>
      </c>
      <c r="H3108">
        <v>9.5290759999999999</v>
      </c>
      <c r="I3108">
        <v>86.109200000000001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4789</v>
      </c>
      <c r="P3108" t="s">
        <v>59</v>
      </c>
      <c r="Q3108" t="s">
        <v>60</v>
      </c>
    </row>
    <row r="3109" spans="1:17" x14ac:dyDescent="0.25">
      <c r="A3109" t="s">
        <v>29</v>
      </c>
      <c r="B3109" t="s">
        <v>36</v>
      </c>
      <c r="C3109" t="s">
        <v>54</v>
      </c>
      <c r="D3109" t="s">
        <v>26</v>
      </c>
      <c r="E3109">
        <v>13</v>
      </c>
      <c r="F3109" t="str">
        <f t="shared" si="48"/>
        <v>Average Per Device1-in-2September Monthly System Peak DayAll13</v>
      </c>
      <c r="G3109">
        <v>4.0306259999999998</v>
      </c>
      <c r="H3109">
        <v>4.0306259999999998</v>
      </c>
      <c r="I3109">
        <v>86.109200000000001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4789</v>
      </c>
      <c r="P3109" t="s">
        <v>59</v>
      </c>
      <c r="Q3109" t="s">
        <v>60</v>
      </c>
    </row>
    <row r="3110" spans="1:17" x14ac:dyDescent="0.25">
      <c r="A3110" t="s">
        <v>43</v>
      </c>
      <c r="B3110" t="s">
        <v>36</v>
      </c>
      <c r="C3110" t="s">
        <v>54</v>
      </c>
      <c r="D3110" t="s">
        <v>26</v>
      </c>
      <c r="E3110">
        <v>13</v>
      </c>
      <c r="F3110" t="str">
        <f t="shared" si="48"/>
        <v>Aggregate1-in-2September Monthly System Peak DayAll13</v>
      </c>
      <c r="G3110">
        <v>45.634740000000001</v>
      </c>
      <c r="H3110">
        <v>45.634740000000001</v>
      </c>
      <c r="I3110">
        <v>86.109200000000001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4789</v>
      </c>
      <c r="P3110" t="s">
        <v>59</v>
      </c>
      <c r="Q3110" t="s">
        <v>60</v>
      </c>
    </row>
    <row r="3111" spans="1:17" x14ac:dyDescent="0.25">
      <c r="A3111" t="s">
        <v>30</v>
      </c>
      <c r="B3111" t="s">
        <v>36</v>
      </c>
      <c r="C3111" t="s">
        <v>49</v>
      </c>
      <c r="D3111" t="s">
        <v>48</v>
      </c>
      <c r="E3111">
        <v>14</v>
      </c>
      <c r="F3111" t="str">
        <f t="shared" si="48"/>
        <v>Average Per Ton1-in-2August Monthly System Peak Day30% Cycling14</v>
      </c>
      <c r="G3111">
        <v>0.98758939999999995</v>
      </c>
      <c r="H3111">
        <v>1.0509390000000001</v>
      </c>
      <c r="I3111">
        <v>85.874899999999997</v>
      </c>
      <c r="J3111">
        <v>-0.10161539999999999</v>
      </c>
      <c r="K3111">
        <v>-4.1529000000000002E-3</v>
      </c>
      <c r="L3111">
        <v>6.33494E-2</v>
      </c>
      <c r="M3111">
        <v>0.13085169999999999</v>
      </c>
      <c r="N3111">
        <v>0.2283143</v>
      </c>
      <c r="O3111">
        <v>1337</v>
      </c>
      <c r="P3111" t="s">
        <v>59</v>
      </c>
      <c r="Q3111" t="s">
        <v>60</v>
      </c>
    </row>
    <row r="3112" spans="1:17" x14ac:dyDescent="0.25">
      <c r="A3112" t="s">
        <v>28</v>
      </c>
      <c r="B3112" t="s">
        <v>36</v>
      </c>
      <c r="C3112" t="s">
        <v>49</v>
      </c>
      <c r="D3112" t="s">
        <v>48</v>
      </c>
      <c r="E3112">
        <v>14</v>
      </c>
      <c r="F3112" t="str">
        <f t="shared" si="48"/>
        <v>Average Per Premise1-in-2August Monthly System Peak Day30% Cycling14</v>
      </c>
      <c r="G3112">
        <v>10.4779</v>
      </c>
      <c r="H3112">
        <v>11.15001</v>
      </c>
      <c r="I3112">
        <v>85.874899999999997</v>
      </c>
      <c r="J3112">
        <v>-1.0780970000000001</v>
      </c>
      <c r="K3112">
        <v>-4.4060000000000002E-2</v>
      </c>
      <c r="L3112">
        <v>0.6721106</v>
      </c>
      <c r="M3112">
        <v>1.3882810000000001</v>
      </c>
      <c r="N3112">
        <v>2.4223180000000002</v>
      </c>
      <c r="O3112">
        <v>1337</v>
      </c>
      <c r="P3112" t="s">
        <v>59</v>
      </c>
      <c r="Q3112" t="s">
        <v>60</v>
      </c>
    </row>
    <row r="3113" spans="1:17" x14ac:dyDescent="0.25">
      <c r="A3113" t="s">
        <v>29</v>
      </c>
      <c r="B3113" t="s">
        <v>36</v>
      </c>
      <c r="C3113" t="s">
        <v>49</v>
      </c>
      <c r="D3113" t="s">
        <v>48</v>
      </c>
      <c r="E3113">
        <v>14</v>
      </c>
      <c r="F3113" t="str">
        <f t="shared" si="48"/>
        <v>Average Per Device1-in-2August Monthly System Peak Day30% Cycling14</v>
      </c>
      <c r="G3113">
        <v>3.8370190000000002</v>
      </c>
      <c r="H3113">
        <v>4.0831470000000003</v>
      </c>
      <c r="I3113">
        <v>85.874899999999997</v>
      </c>
      <c r="J3113">
        <v>-0.39480009999999999</v>
      </c>
      <c r="K3113">
        <v>-1.6134800000000001E-2</v>
      </c>
      <c r="L3113">
        <v>0.2461276</v>
      </c>
      <c r="M3113">
        <v>0.50839000000000001</v>
      </c>
      <c r="N3113">
        <v>0.88705529999999999</v>
      </c>
      <c r="O3113">
        <v>1337</v>
      </c>
      <c r="P3113" t="s">
        <v>59</v>
      </c>
      <c r="Q3113" t="s">
        <v>60</v>
      </c>
    </row>
    <row r="3114" spans="1:17" x14ac:dyDescent="0.25">
      <c r="A3114" t="s">
        <v>43</v>
      </c>
      <c r="B3114" t="s">
        <v>36</v>
      </c>
      <c r="C3114" t="s">
        <v>49</v>
      </c>
      <c r="D3114" t="s">
        <v>48</v>
      </c>
      <c r="E3114">
        <v>14</v>
      </c>
      <c r="F3114" t="str">
        <f t="shared" si="48"/>
        <v>Aggregate1-in-2August Monthly System Peak Day30% Cycling14</v>
      </c>
      <c r="G3114">
        <v>14.00896</v>
      </c>
      <c r="H3114">
        <v>14.90757</v>
      </c>
      <c r="I3114">
        <v>85.874899999999997</v>
      </c>
      <c r="J3114">
        <v>-1.4414149999999999</v>
      </c>
      <c r="K3114">
        <v>-5.8908200000000001E-2</v>
      </c>
      <c r="L3114">
        <v>0.89861190000000002</v>
      </c>
      <c r="M3114">
        <v>1.8561319999999999</v>
      </c>
      <c r="N3114">
        <v>3.238639</v>
      </c>
      <c r="O3114">
        <v>1337</v>
      </c>
      <c r="P3114" t="s">
        <v>59</v>
      </c>
      <c r="Q3114" t="s">
        <v>60</v>
      </c>
    </row>
    <row r="3115" spans="1:17" x14ac:dyDescent="0.25">
      <c r="A3115" t="s">
        <v>30</v>
      </c>
      <c r="B3115" t="s">
        <v>36</v>
      </c>
      <c r="C3115" t="s">
        <v>49</v>
      </c>
      <c r="D3115" t="s">
        <v>31</v>
      </c>
      <c r="E3115">
        <v>14</v>
      </c>
      <c r="F3115" t="str">
        <f t="shared" si="48"/>
        <v>Average Per Ton1-in-2August Monthly System Peak Day50% Cycling14</v>
      </c>
      <c r="G3115">
        <v>0.94593170000000004</v>
      </c>
      <c r="H3115">
        <v>1.029617</v>
      </c>
      <c r="I3115">
        <v>84.683199999999999</v>
      </c>
      <c r="J3115">
        <v>-0.1438236</v>
      </c>
      <c r="K3115">
        <v>-9.4094000000000001E-3</v>
      </c>
      <c r="L3115">
        <v>8.3685599999999999E-2</v>
      </c>
      <c r="M3115">
        <v>0.17678050000000001</v>
      </c>
      <c r="N3115">
        <v>0.31119469999999999</v>
      </c>
      <c r="O3115">
        <v>3452</v>
      </c>
      <c r="P3115" t="s">
        <v>59</v>
      </c>
      <c r="Q3115" t="s">
        <v>60</v>
      </c>
    </row>
    <row r="3116" spans="1:17" x14ac:dyDescent="0.25">
      <c r="A3116" t="s">
        <v>28</v>
      </c>
      <c r="B3116" t="s">
        <v>36</v>
      </c>
      <c r="C3116" t="s">
        <v>49</v>
      </c>
      <c r="D3116" t="s">
        <v>31</v>
      </c>
      <c r="E3116">
        <v>14</v>
      </c>
      <c r="F3116" t="str">
        <f t="shared" si="48"/>
        <v>Average Per Premise1-in-2August Monthly System Peak Day50% Cycling14</v>
      </c>
      <c r="G3116">
        <v>8.1526879999999995</v>
      </c>
      <c r="H3116">
        <v>8.8739480000000004</v>
      </c>
      <c r="I3116">
        <v>84.683199999999999</v>
      </c>
      <c r="J3116">
        <v>-1.239571</v>
      </c>
      <c r="K3116">
        <v>-8.1096299999999996E-2</v>
      </c>
      <c r="L3116">
        <v>0.72125950000000005</v>
      </c>
      <c r="M3116">
        <v>1.5236149999999999</v>
      </c>
      <c r="N3116">
        <v>2.6820900000000001</v>
      </c>
      <c r="O3116">
        <v>3452</v>
      </c>
      <c r="P3116" t="s">
        <v>59</v>
      </c>
      <c r="Q3116" t="s">
        <v>60</v>
      </c>
    </row>
    <row r="3117" spans="1:17" x14ac:dyDescent="0.25">
      <c r="A3117" t="s">
        <v>29</v>
      </c>
      <c r="B3117" t="s">
        <v>36</v>
      </c>
      <c r="C3117" t="s">
        <v>49</v>
      </c>
      <c r="D3117" t="s">
        <v>31</v>
      </c>
      <c r="E3117">
        <v>14</v>
      </c>
      <c r="F3117" t="str">
        <f t="shared" si="48"/>
        <v>Average Per Device1-in-2August Monthly System Peak Day50% Cycling14</v>
      </c>
      <c r="G3117">
        <v>3.6687630000000002</v>
      </c>
      <c r="H3117">
        <v>3.9933339999999999</v>
      </c>
      <c r="I3117">
        <v>84.683199999999999</v>
      </c>
      <c r="J3117">
        <v>-0.5578149</v>
      </c>
      <c r="K3117">
        <v>-3.6493900000000003E-2</v>
      </c>
      <c r="L3117">
        <v>0.32457140000000001</v>
      </c>
      <c r="M3117">
        <v>0.68563669999999999</v>
      </c>
      <c r="N3117">
        <v>1.206958</v>
      </c>
      <c r="O3117">
        <v>3452</v>
      </c>
      <c r="P3117" t="s">
        <v>59</v>
      </c>
      <c r="Q3117" t="s">
        <v>60</v>
      </c>
    </row>
    <row r="3118" spans="1:17" x14ac:dyDescent="0.25">
      <c r="A3118" t="s">
        <v>43</v>
      </c>
      <c r="B3118" t="s">
        <v>36</v>
      </c>
      <c r="C3118" t="s">
        <v>49</v>
      </c>
      <c r="D3118" t="s">
        <v>31</v>
      </c>
      <c r="E3118">
        <v>14</v>
      </c>
      <c r="F3118" t="str">
        <f t="shared" si="48"/>
        <v>Aggregate1-in-2August Monthly System Peak Day50% Cycling14</v>
      </c>
      <c r="G3118">
        <v>28.143080000000001</v>
      </c>
      <c r="H3118">
        <v>30.63287</v>
      </c>
      <c r="I3118">
        <v>84.683199999999999</v>
      </c>
      <c r="J3118">
        <v>-4.2789979999999996</v>
      </c>
      <c r="K3118">
        <v>-0.27994459999999999</v>
      </c>
      <c r="L3118">
        <v>2.4897879999999999</v>
      </c>
      <c r="M3118">
        <v>5.2595200000000002</v>
      </c>
      <c r="N3118">
        <v>9.2585730000000002</v>
      </c>
      <c r="O3118">
        <v>3452</v>
      </c>
      <c r="P3118" t="s">
        <v>59</v>
      </c>
      <c r="Q3118" t="s">
        <v>60</v>
      </c>
    </row>
    <row r="3119" spans="1:17" x14ac:dyDescent="0.25">
      <c r="A3119" t="s">
        <v>30</v>
      </c>
      <c r="B3119" t="s">
        <v>36</v>
      </c>
      <c r="C3119" t="s">
        <v>49</v>
      </c>
      <c r="D3119" t="s">
        <v>26</v>
      </c>
      <c r="E3119">
        <v>14</v>
      </c>
      <c r="F3119" t="str">
        <f t="shared" si="48"/>
        <v>Average Per Ton1-in-2August Monthly System Peak DayAll14</v>
      </c>
      <c r="G3119">
        <v>0.95756260000000004</v>
      </c>
      <c r="H3119">
        <v>1.0355700000000001</v>
      </c>
      <c r="I3119">
        <v>85.015900000000002</v>
      </c>
      <c r="J3119">
        <v>-0.13203909999999999</v>
      </c>
      <c r="K3119">
        <v>-7.9416999999999995E-3</v>
      </c>
      <c r="L3119">
        <v>7.8007699999999999E-2</v>
      </c>
      <c r="M3119">
        <v>0.1639572</v>
      </c>
      <c r="N3119">
        <v>0.28805449999999999</v>
      </c>
      <c r="O3119">
        <v>4789</v>
      </c>
      <c r="P3119" t="s">
        <v>59</v>
      </c>
      <c r="Q3119" t="s">
        <v>60</v>
      </c>
    </row>
    <row r="3120" spans="1:17" x14ac:dyDescent="0.25">
      <c r="A3120" t="s">
        <v>28</v>
      </c>
      <c r="B3120" t="s">
        <v>36</v>
      </c>
      <c r="C3120" t="s">
        <v>49</v>
      </c>
      <c r="D3120" t="s">
        <v>26</v>
      </c>
      <c r="E3120">
        <v>14</v>
      </c>
      <c r="F3120" t="str">
        <f t="shared" si="48"/>
        <v>Average Per Premise1-in-2August Monthly System Peak DayAll14</v>
      </c>
      <c r="G3120">
        <v>8.7851619999999997</v>
      </c>
      <c r="H3120">
        <v>9.5008440000000007</v>
      </c>
      <c r="I3120">
        <v>85.015900000000002</v>
      </c>
      <c r="J3120">
        <v>-1.2113929999999999</v>
      </c>
      <c r="K3120">
        <v>-7.2861599999999999E-2</v>
      </c>
      <c r="L3120">
        <v>0.71568209999999999</v>
      </c>
      <c r="M3120">
        <v>1.5042260000000001</v>
      </c>
      <c r="N3120">
        <v>2.6427580000000002</v>
      </c>
      <c r="O3120">
        <v>4789</v>
      </c>
      <c r="P3120" t="s">
        <v>59</v>
      </c>
      <c r="Q3120" t="s">
        <v>60</v>
      </c>
    </row>
    <row r="3121" spans="1:17" x14ac:dyDescent="0.25">
      <c r="A3121" t="s">
        <v>29</v>
      </c>
      <c r="B3121" t="s">
        <v>36</v>
      </c>
      <c r="C3121" t="s">
        <v>49</v>
      </c>
      <c r="D3121" t="s">
        <v>26</v>
      </c>
      <c r="E3121">
        <v>14</v>
      </c>
      <c r="F3121" t="str">
        <f t="shared" si="48"/>
        <v>Average Per Device1-in-2August Monthly System Peak DayAll14</v>
      </c>
      <c r="G3121">
        <v>3.715964</v>
      </c>
      <c r="H3121">
        <v>4.0186840000000004</v>
      </c>
      <c r="I3121">
        <v>85.015900000000002</v>
      </c>
      <c r="J3121">
        <v>-0.5123974</v>
      </c>
      <c r="K3121">
        <v>-3.0819099999999999E-2</v>
      </c>
      <c r="L3121">
        <v>0.3027205</v>
      </c>
      <c r="M3121">
        <v>0.6362601</v>
      </c>
      <c r="N3121">
        <v>1.1178380000000001</v>
      </c>
      <c r="O3121">
        <v>4789</v>
      </c>
      <c r="P3121" t="s">
        <v>59</v>
      </c>
      <c r="Q3121" t="s">
        <v>60</v>
      </c>
    </row>
    <row r="3122" spans="1:17" x14ac:dyDescent="0.25">
      <c r="A3122" t="s">
        <v>43</v>
      </c>
      <c r="B3122" t="s">
        <v>36</v>
      </c>
      <c r="C3122" t="s">
        <v>49</v>
      </c>
      <c r="D3122" t="s">
        <v>26</v>
      </c>
      <c r="E3122">
        <v>14</v>
      </c>
      <c r="F3122" t="str">
        <f t="shared" si="48"/>
        <v>Aggregate1-in-2August Monthly System Peak DayAll14</v>
      </c>
      <c r="G3122">
        <v>42.072139999999997</v>
      </c>
      <c r="H3122">
        <v>45.499540000000003</v>
      </c>
      <c r="I3122">
        <v>85.015900000000002</v>
      </c>
      <c r="J3122">
        <v>-5.8013630000000003</v>
      </c>
      <c r="K3122">
        <v>-0.34893410000000002</v>
      </c>
      <c r="L3122">
        <v>3.4274019999999998</v>
      </c>
      <c r="M3122">
        <v>7.2037370000000003</v>
      </c>
      <c r="N3122">
        <v>12.656169999999999</v>
      </c>
      <c r="O3122">
        <v>4789</v>
      </c>
      <c r="P3122" t="s">
        <v>59</v>
      </c>
      <c r="Q3122" t="s">
        <v>60</v>
      </c>
    </row>
    <row r="3123" spans="1:17" x14ac:dyDescent="0.25">
      <c r="A3123" t="s">
        <v>30</v>
      </c>
      <c r="B3123" t="s">
        <v>36</v>
      </c>
      <c r="C3123" t="s">
        <v>37</v>
      </c>
      <c r="D3123" t="s">
        <v>48</v>
      </c>
      <c r="E3123">
        <v>14</v>
      </c>
      <c r="F3123" t="str">
        <f t="shared" si="48"/>
        <v>Average Per Ton1-in-2August Typical Event Day30% Cycling14</v>
      </c>
      <c r="G3123">
        <v>0.8955012</v>
      </c>
      <c r="H3123">
        <v>0.95361810000000002</v>
      </c>
      <c r="I3123">
        <v>82.234399999999994</v>
      </c>
      <c r="J3123">
        <v>-0.11645469999999999</v>
      </c>
      <c r="K3123">
        <v>-1.3316400000000001E-2</v>
      </c>
      <c r="L3123">
        <v>5.8116899999999999E-2</v>
      </c>
      <c r="M3123">
        <v>0.12955030000000001</v>
      </c>
      <c r="N3123">
        <v>0.2326886</v>
      </c>
      <c r="O3123">
        <v>1337</v>
      </c>
      <c r="P3123" t="s">
        <v>59</v>
      </c>
      <c r="Q3123" t="s">
        <v>60</v>
      </c>
    </row>
    <row r="3124" spans="1:17" x14ac:dyDescent="0.25">
      <c r="A3124" t="s">
        <v>28</v>
      </c>
      <c r="B3124" t="s">
        <v>36</v>
      </c>
      <c r="C3124" t="s">
        <v>37</v>
      </c>
      <c r="D3124" t="s">
        <v>48</v>
      </c>
      <c r="E3124">
        <v>14</v>
      </c>
      <c r="F3124" t="str">
        <f t="shared" si="48"/>
        <v>Average Per Premise1-in-2August Typical Event Day30% Cycling14</v>
      </c>
      <c r="G3124">
        <v>9.5008859999999995</v>
      </c>
      <c r="H3124">
        <v>10.11748</v>
      </c>
      <c r="I3124">
        <v>82.234399999999994</v>
      </c>
      <c r="J3124">
        <v>-1.235535</v>
      </c>
      <c r="K3124">
        <v>-0.14128099999999999</v>
      </c>
      <c r="L3124">
        <v>0.61659609999999998</v>
      </c>
      <c r="M3124">
        <v>1.3744730000000001</v>
      </c>
      <c r="N3124">
        <v>2.4687269999999999</v>
      </c>
      <c r="O3124">
        <v>1337</v>
      </c>
      <c r="P3124" t="s">
        <v>59</v>
      </c>
      <c r="Q3124" t="s">
        <v>60</v>
      </c>
    </row>
    <row r="3125" spans="1:17" x14ac:dyDescent="0.25">
      <c r="A3125" t="s">
        <v>29</v>
      </c>
      <c r="B3125" t="s">
        <v>36</v>
      </c>
      <c r="C3125" t="s">
        <v>37</v>
      </c>
      <c r="D3125" t="s">
        <v>48</v>
      </c>
      <c r="E3125">
        <v>14</v>
      </c>
      <c r="F3125" t="str">
        <f t="shared" si="48"/>
        <v>Average Per Device1-in-2August Typical Event Day30% Cycling14</v>
      </c>
      <c r="G3125">
        <v>3.4792339999999999</v>
      </c>
      <c r="H3125">
        <v>3.7050320000000001</v>
      </c>
      <c r="I3125">
        <v>82.234399999999994</v>
      </c>
      <c r="J3125">
        <v>-0.45245419999999997</v>
      </c>
      <c r="K3125">
        <v>-5.17373E-2</v>
      </c>
      <c r="L3125">
        <v>0.2257981</v>
      </c>
      <c r="M3125">
        <v>0.50333349999999999</v>
      </c>
      <c r="N3125">
        <v>0.90405049999999998</v>
      </c>
      <c r="O3125">
        <v>1337</v>
      </c>
      <c r="P3125" t="s">
        <v>59</v>
      </c>
      <c r="Q3125" t="s">
        <v>60</v>
      </c>
    </row>
    <row r="3126" spans="1:17" x14ac:dyDescent="0.25">
      <c r="A3126" t="s">
        <v>43</v>
      </c>
      <c r="B3126" t="s">
        <v>36</v>
      </c>
      <c r="C3126" t="s">
        <v>37</v>
      </c>
      <c r="D3126" t="s">
        <v>48</v>
      </c>
      <c r="E3126">
        <v>14</v>
      </c>
      <c r="F3126" t="str">
        <f t="shared" si="48"/>
        <v>Aggregate1-in-2August Typical Event Day30% Cycling14</v>
      </c>
      <c r="G3126">
        <v>12.70269</v>
      </c>
      <c r="H3126">
        <v>13.52707</v>
      </c>
      <c r="I3126">
        <v>82.234399999999994</v>
      </c>
      <c r="J3126">
        <v>-1.65191</v>
      </c>
      <c r="K3126">
        <v>-0.1888927</v>
      </c>
      <c r="L3126">
        <v>0.82438889999999998</v>
      </c>
      <c r="M3126">
        <v>1.8376710000000001</v>
      </c>
      <c r="N3126">
        <v>3.3006880000000001</v>
      </c>
      <c r="O3126">
        <v>1337</v>
      </c>
      <c r="P3126" t="s">
        <v>59</v>
      </c>
      <c r="Q3126" t="s">
        <v>60</v>
      </c>
    </row>
    <row r="3127" spans="1:17" x14ac:dyDescent="0.25">
      <c r="A3127" t="s">
        <v>30</v>
      </c>
      <c r="B3127" t="s">
        <v>36</v>
      </c>
      <c r="C3127" t="s">
        <v>37</v>
      </c>
      <c r="D3127" t="s">
        <v>31</v>
      </c>
      <c r="E3127">
        <v>14</v>
      </c>
      <c r="F3127" t="str">
        <f t="shared" si="48"/>
        <v>Average Per Ton1-in-2August Typical Event Day50% Cycling14</v>
      </c>
      <c r="G3127">
        <v>0.92147920000000005</v>
      </c>
      <c r="H3127">
        <v>0.98967139999999998</v>
      </c>
      <c r="I3127">
        <v>81.263599999999997</v>
      </c>
      <c r="J3127">
        <v>-0.16812460000000001</v>
      </c>
      <c r="K3127">
        <v>-2.8506699999999999E-2</v>
      </c>
      <c r="L3127">
        <v>6.8192199999999994E-2</v>
      </c>
      <c r="M3127">
        <v>0.16489110000000001</v>
      </c>
      <c r="N3127">
        <v>0.30450899999999997</v>
      </c>
      <c r="O3127">
        <v>3452</v>
      </c>
      <c r="P3127" t="s">
        <v>59</v>
      </c>
      <c r="Q3127" t="s">
        <v>60</v>
      </c>
    </row>
    <row r="3128" spans="1:17" x14ac:dyDescent="0.25">
      <c r="A3128" t="s">
        <v>28</v>
      </c>
      <c r="B3128" t="s">
        <v>36</v>
      </c>
      <c r="C3128" t="s">
        <v>37</v>
      </c>
      <c r="D3128" t="s">
        <v>31</v>
      </c>
      <c r="E3128">
        <v>14</v>
      </c>
      <c r="F3128" t="str">
        <f t="shared" si="48"/>
        <v>Average Per Premise1-in-2August Typical Event Day50% Cycling14</v>
      </c>
      <c r="G3128">
        <v>7.9419399999999998</v>
      </c>
      <c r="H3128">
        <v>8.5296669999999999</v>
      </c>
      <c r="I3128">
        <v>81.263599999999997</v>
      </c>
      <c r="J3128">
        <v>-1.4490130000000001</v>
      </c>
      <c r="K3128">
        <v>-0.24569050000000001</v>
      </c>
      <c r="L3128">
        <v>0.58772709999999995</v>
      </c>
      <c r="M3128">
        <v>1.4211450000000001</v>
      </c>
      <c r="N3128">
        <v>2.6244670000000001</v>
      </c>
      <c r="O3128">
        <v>3452</v>
      </c>
      <c r="P3128" t="s">
        <v>59</v>
      </c>
      <c r="Q3128" t="s">
        <v>60</v>
      </c>
    </row>
    <row r="3129" spans="1:17" x14ac:dyDescent="0.25">
      <c r="A3129" t="s">
        <v>29</v>
      </c>
      <c r="B3129" t="s">
        <v>36</v>
      </c>
      <c r="C3129" t="s">
        <v>37</v>
      </c>
      <c r="D3129" t="s">
        <v>31</v>
      </c>
      <c r="E3129">
        <v>14</v>
      </c>
      <c r="F3129" t="str">
        <f t="shared" si="48"/>
        <v>Average Per Device1-in-2August Typical Event Day50% Cycling14</v>
      </c>
      <c r="G3129">
        <v>3.5739239999999999</v>
      </c>
      <c r="H3129">
        <v>3.8384049999999998</v>
      </c>
      <c r="I3129">
        <v>81.263599999999997</v>
      </c>
      <c r="J3129">
        <v>-0.65206529999999996</v>
      </c>
      <c r="K3129">
        <v>-0.1105623</v>
      </c>
      <c r="L3129">
        <v>0.26448100000000002</v>
      </c>
      <c r="M3129">
        <v>0.63952439999999999</v>
      </c>
      <c r="N3129">
        <v>1.181027</v>
      </c>
      <c r="O3129">
        <v>3452</v>
      </c>
      <c r="P3129" t="s">
        <v>59</v>
      </c>
      <c r="Q3129" t="s">
        <v>60</v>
      </c>
    </row>
    <row r="3130" spans="1:17" x14ac:dyDescent="0.25">
      <c r="A3130" t="s">
        <v>43</v>
      </c>
      <c r="B3130" t="s">
        <v>36</v>
      </c>
      <c r="C3130" t="s">
        <v>37</v>
      </c>
      <c r="D3130" t="s">
        <v>31</v>
      </c>
      <c r="E3130">
        <v>14</v>
      </c>
      <c r="F3130" t="str">
        <f t="shared" si="48"/>
        <v>Aggregate1-in-2August Typical Event Day50% Cycling14</v>
      </c>
      <c r="G3130">
        <v>27.415579999999999</v>
      </c>
      <c r="H3130">
        <v>29.444410000000001</v>
      </c>
      <c r="I3130">
        <v>81.263599999999997</v>
      </c>
      <c r="J3130">
        <v>-5.0019929999999997</v>
      </c>
      <c r="K3130">
        <v>-0.84812359999999998</v>
      </c>
      <c r="L3130">
        <v>2.0288339999999998</v>
      </c>
      <c r="M3130">
        <v>4.9057919999999999</v>
      </c>
      <c r="N3130">
        <v>9.0596610000000002</v>
      </c>
      <c r="O3130">
        <v>3452</v>
      </c>
      <c r="P3130" t="s">
        <v>59</v>
      </c>
      <c r="Q3130" t="s">
        <v>60</v>
      </c>
    </row>
    <row r="3131" spans="1:17" x14ac:dyDescent="0.25">
      <c r="A3131" t="s">
        <v>30</v>
      </c>
      <c r="B3131" t="s">
        <v>36</v>
      </c>
      <c r="C3131" t="s">
        <v>37</v>
      </c>
      <c r="D3131" t="s">
        <v>26</v>
      </c>
      <c r="E3131">
        <v>14</v>
      </c>
      <c r="F3131" t="str">
        <f t="shared" si="48"/>
        <v>Average Per Ton1-in-2August Typical Event DayAll14</v>
      </c>
      <c r="G3131">
        <v>0.91422610000000004</v>
      </c>
      <c r="H3131">
        <v>0.97960530000000001</v>
      </c>
      <c r="I3131">
        <v>81.534599999999998</v>
      </c>
      <c r="J3131">
        <v>-0.15369840000000001</v>
      </c>
      <c r="K3131">
        <v>-2.4265599999999998E-2</v>
      </c>
      <c r="L3131">
        <v>6.5379199999999998E-2</v>
      </c>
      <c r="M3131">
        <v>0.155024</v>
      </c>
      <c r="N3131">
        <v>0.28445670000000001</v>
      </c>
      <c r="O3131">
        <v>4789</v>
      </c>
      <c r="P3131" t="s">
        <v>59</v>
      </c>
      <c r="Q3131" t="s">
        <v>60</v>
      </c>
    </row>
    <row r="3132" spans="1:17" x14ac:dyDescent="0.25">
      <c r="A3132" t="s">
        <v>28</v>
      </c>
      <c r="B3132" t="s">
        <v>36</v>
      </c>
      <c r="C3132" t="s">
        <v>37</v>
      </c>
      <c r="D3132" t="s">
        <v>26</v>
      </c>
      <c r="E3132">
        <v>14</v>
      </c>
      <c r="F3132" t="str">
        <f t="shared" si="48"/>
        <v>Average Per Premise1-in-2August Typical Event DayAll14</v>
      </c>
      <c r="G3132">
        <v>8.3875720000000005</v>
      </c>
      <c r="H3132">
        <v>8.9873940000000001</v>
      </c>
      <c r="I3132">
        <v>81.534599999999998</v>
      </c>
      <c r="J3132">
        <v>-1.4101060000000001</v>
      </c>
      <c r="K3132">
        <v>-0.22262470000000001</v>
      </c>
      <c r="L3132">
        <v>0.59982159999999995</v>
      </c>
      <c r="M3132">
        <v>1.4222680000000001</v>
      </c>
      <c r="N3132">
        <v>2.60975</v>
      </c>
      <c r="O3132">
        <v>4789</v>
      </c>
      <c r="P3132" t="s">
        <v>59</v>
      </c>
      <c r="Q3132" t="s">
        <v>60</v>
      </c>
    </row>
    <row r="3133" spans="1:17" x14ac:dyDescent="0.25">
      <c r="A3133" t="s">
        <v>29</v>
      </c>
      <c r="B3133" t="s">
        <v>36</v>
      </c>
      <c r="C3133" t="s">
        <v>37</v>
      </c>
      <c r="D3133" t="s">
        <v>26</v>
      </c>
      <c r="E3133">
        <v>14</v>
      </c>
      <c r="F3133" t="str">
        <f t="shared" si="48"/>
        <v>Average Per Device1-in-2August Typical Event DayAll14</v>
      </c>
      <c r="G3133">
        <v>3.54779</v>
      </c>
      <c r="H3133">
        <v>3.801504</v>
      </c>
      <c r="I3133">
        <v>81.534599999999998</v>
      </c>
      <c r="J3133">
        <v>-0.59644929999999996</v>
      </c>
      <c r="K3133">
        <v>-9.4166200000000005E-2</v>
      </c>
      <c r="L3133">
        <v>0.25371359999999998</v>
      </c>
      <c r="M3133">
        <v>0.6015935</v>
      </c>
      <c r="N3133">
        <v>1.103877</v>
      </c>
      <c r="O3133">
        <v>4789</v>
      </c>
      <c r="P3133" t="s">
        <v>59</v>
      </c>
      <c r="Q3133" t="s">
        <v>60</v>
      </c>
    </row>
    <row r="3134" spans="1:17" x14ac:dyDescent="0.25">
      <c r="A3134" t="s">
        <v>43</v>
      </c>
      <c r="B3134" t="s">
        <v>36</v>
      </c>
      <c r="C3134" t="s">
        <v>37</v>
      </c>
      <c r="D3134" t="s">
        <v>26</v>
      </c>
      <c r="E3134">
        <v>14</v>
      </c>
      <c r="F3134" t="str">
        <f t="shared" si="48"/>
        <v>Aggregate1-in-2August Typical Event DayAll14</v>
      </c>
      <c r="G3134">
        <v>40.168080000000003</v>
      </c>
      <c r="H3134">
        <v>43.04063</v>
      </c>
      <c r="I3134">
        <v>81.534599999999998</v>
      </c>
      <c r="J3134">
        <v>-6.7530000000000001</v>
      </c>
      <c r="K3134">
        <v>-1.066149</v>
      </c>
      <c r="L3134">
        <v>2.8725459999999998</v>
      </c>
      <c r="M3134">
        <v>6.8112409999999999</v>
      </c>
      <c r="N3134">
        <v>12.498089999999999</v>
      </c>
      <c r="O3134">
        <v>4789</v>
      </c>
      <c r="P3134" t="s">
        <v>59</v>
      </c>
      <c r="Q3134" t="s">
        <v>60</v>
      </c>
    </row>
    <row r="3135" spans="1:17" x14ac:dyDescent="0.25">
      <c r="A3135" t="s">
        <v>30</v>
      </c>
      <c r="B3135" t="s">
        <v>36</v>
      </c>
      <c r="C3135" t="s">
        <v>50</v>
      </c>
      <c r="D3135" t="s">
        <v>48</v>
      </c>
      <c r="E3135">
        <v>14</v>
      </c>
      <c r="F3135" t="str">
        <f t="shared" si="48"/>
        <v>Average Per Ton1-in-2July Monthly System Peak Day30% Cycling14</v>
      </c>
      <c r="G3135">
        <v>0.83861350000000001</v>
      </c>
      <c r="H3135">
        <v>0.89349800000000001</v>
      </c>
      <c r="I3135">
        <v>78.436499999999995</v>
      </c>
      <c r="J3135">
        <v>-0.12862699999999999</v>
      </c>
      <c r="K3135">
        <v>-2.02069E-2</v>
      </c>
      <c r="L3135">
        <v>5.4884599999999999E-2</v>
      </c>
      <c r="M3135">
        <v>0.12997600000000001</v>
      </c>
      <c r="N3135">
        <v>0.2383961</v>
      </c>
      <c r="O3135">
        <v>1337</v>
      </c>
      <c r="P3135" t="s">
        <v>59</v>
      </c>
      <c r="Q3135" t="s">
        <v>60</v>
      </c>
    </row>
    <row r="3136" spans="1:17" x14ac:dyDescent="0.25">
      <c r="A3136" t="s">
        <v>28</v>
      </c>
      <c r="B3136" t="s">
        <v>36</v>
      </c>
      <c r="C3136" t="s">
        <v>50</v>
      </c>
      <c r="D3136" t="s">
        <v>48</v>
      </c>
      <c r="E3136">
        <v>14</v>
      </c>
      <c r="F3136" t="str">
        <f t="shared" si="48"/>
        <v>Average Per Premise1-in-2July Monthly System Peak Day30% Cycling14</v>
      </c>
      <c r="G3136">
        <v>8.8973320000000005</v>
      </c>
      <c r="H3136">
        <v>9.4796329999999998</v>
      </c>
      <c r="I3136">
        <v>78.436499999999995</v>
      </c>
      <c r="J3136">
        <v>-1.3646780000000001</v>
      </c>
      <c r="K3136">
        <v>-0.2143864</v>
      </c>
      <c r="L3136">
        <v>0.58230179999999998</v>
      </c>
      <c r="M3136">
        <v>1.3789899999999999</v>
      </c>
      <c r="N3136">
        <v>2.5292810000000001</v>
      </c>
      <c r="O3136">
        <v>1337</v>
      </c>
      <c r="P3136" t="s">
        <v>59</v>
      </c>
      <c r="Q3136" t="s">
        <v>60</v>
      </c>
    </row>
    <row r="3137" spans="1:17" x14ac:dyDescent="0.25">
      <c r="A3137" t="s">
        <v>29</v>
      </c>
      <c r="B3137" t="s">
        <v>36</v>
      </c>
      <c r="C3137" t="s">
        <v>50</v>
      </c>
      <c r="D3137" t="s">
        <v>48</v>
      </c>
      <c r="E3137">
        <v>14</v>
      </c>
      <c r="F3137" t="str">
        <f t="shared" si="48"/>
        <v>Average Per Device1-in-2July Monthly System Peak Day30% Cycling14</v>
      </c>
      <c r="G3137">
        <v>3.2582119999999999</v>
      </c>
      <c r="H3137">
        <v>3.4714510000000001</v>
      </c>
      <c r="I3137">
        <v>78.436499999999995</v>
      </c>
      <c r="J3137">
        <v>-0.49974629999999998</v>
      </c>
      <c r="K3137">
        <v>-7.8508499999999995E-2</v>
      </c>
      <c r="L3137">
        <v>0.2132395</v>
      </c>
      <c r="M3137">
        <v>0.50498750000000003</v>
      </c>
      <c r="N3137">
        <v>0.92622539999999998</v>
      </c>
      <c r="O3137">
        <v>1337</v>
      </c>
      <c r="P3137" t="s">
        <v>59</v>
      </c>
      <c r="Q3137" t="s">
        <v>60</v>
      </c>
    </row>
    <row r="3138" spans="1:17" x14ac:dyDescent="0.25">
      <c r="A3138" t="s">
        <v>43</v>
      </c>
      <c r="B3138" t="s">
        <v>36</v>
      </c>
      <c r="C3138" t="s">
        <v>50</v>
      </c>
      <c r="D3138" t="s">
        <v>48</v>
      </c>
      <c r="E3138">
        <v>14</v>
      </c>
      <c r="F3138" t="str">
        <f t="shared" si="48"/>
        <v>Aggregate1-in-2July Monthly System Peak Day30% Cycling14</v>
      </c>
      <c r="G3138">
        <v>11.89573</v>
      </c>
      <c r="H3138">
        <v>12.67427</v>
      </c>
      <c r="I3138">
        <v>78.436499999999995</v>
      </c>
      <c r="J3138">
        <v>-1.8245739999999999</v>
      </c>
      <c r="K3138">
        <v>-0.28663460000000002</v>
      </c>
      <c r="L3138">
        <v>0.77853749999999999</v>
      </c>
      <c r="M3138">
        <v>1.843709</v>
      </c>
      <c r="N3138">
        <v>3.3816489999999999</v>
      </c>
      <c r="O3138">
        <v>1337</v>
      </c>
      <c r="P3138" t="s">
        <v>59</v>
      </c>
      <c r="Q3138" t="s">
        <v>60</v>
      </c>
    </row>
    <row r="3139" spans="1:17" x14ac:dyDescent="0.25">
      <c r="A3139" t="s">
        <v>30</v>
      </c>
      <c r="B3139" t="s">
        <v>36</v>
      </c>
      <c r="C3139" t="s">
        <v>50</v>
      </c>
      <c r="D3139" t="s">
        <v>31</v>
      </c>
      <c r="E3139">
        <v>14</v>
      </c>
      <c r="F3139" t="str">
        <f t="shared" ref="F3139:F3202" si="49">CONCATENATE(A3139,B3139,C3139,D3139,E3139)</f>
        <v>Average Per Ton1-in-2July Monthly System Peak Day50% Cycling14</v>
      </c>
      <c r="G3139">
        <v>0.90711140000000001</v>
      </c>
      <c r="H3139">
        <v>0.96620010000000001</v>
      </c>
      <c r="I3139">
        <v>77.840299999999999</v>
      </c>
      <c r="J3139">
        <v>-0.18645039999999999</v>
      </c>
      <c r="K3139">
        <v>-4.1383999999999997E-2</v>
      </c>
      <c r="L3139">
        <v>5.9088599999999998E-2</v>
      </c>
      <c r="M3139">
        <v>0.15956119999999999</v>
      </c>
      <c r="N3139">
        <v>0.3046277</v>
      </c>
      <c r="O3139">
        <v>3452</v>
      </c>
      <c r="P3139" t="s">
        <v>59</v>
      </c>
      <c r="Q3139" t="s">
        <v>60</v>
      </c>
    </row>
    <row r="3140" spans="1:17" x14ac:dyDescent="0.25">
      <c r="A3140" t="s">
        <v>28</v>
      </c>
      <c r="B3140" t="s">
        <v>36</v>
      </c>
      <c r="C3140" t="s">
        <v>50</v>
      </c>
      <c r="D3140" t="s">
        <v>31</v>
      </c>
      <c r="E3140">
        <v>14</v>
      </c>
      <c r="F3140" t="str">
        <f t="shared" si="49"/>
        <v>Average Per Premise1-in-2July Monthly System Peak Day50% Cycling14</v>
      </c>
      <c r="G3140">
        <v>7.8181079999999996</v>
      </c>
      <c r="H3140">
        <v>8.3273740000000007</v>
      </c>
      <c r="I3140">
        <v>77.840299999999999</v>
      </c>
      <c r="J3140">
        <v>-1.606957</v>
      </c>
      <c r="K3140">
        <v>-0.35667529999999997</v>
      </c>
      <c r="L3140">
        <v>0.50926629999999995</v>
      </c>
      <c r="M3140">
        <v>1.375208</v>
      </c>
      <c r="N3140">
        <v>2.6254900000000001</v>
      </c>
      <c r="O3140">
        <v>3452</v>
      </c>
      <c r="P3140" t="s">
        <v>59</v>
      </c>
      <c r="Q3140" t="s">
        <v>60</v>
      </c>
    </row>
    <row r="3141" spans="1:17" x14ac:dyDescent="0.25">
      <c r="A3141" t="s">
        <v>29</v>
      </c>
      <c r="B3141" t="s">
        <v>36</v>
      </c>
      <c r="C3141" t="s">
        <v>50</v>
      </c>
      <c r="D3141" t="s">
        <v>31</v>
      </c>
      <c r="E3141">
        <v>14</v>
      </c>
      <c r="F3141" t="str">
        <f t="shared" si="49"/>
        <v>Average Per Device1-in-2July Monthly System Peak Day50% Cycling14</v>
      </c>
      <c r="G3141">
        <v>3.5181990000000001</v>
      </c>
      <c r="H3141">
        <v>3.7473730000000001</v>
      </c>
      <c r="I3141">
        <v>77.840299999999999</v>
      </c>
      <c r="J3141">
        <v>-0.72314129999999999</v>
      </c>
      <c r="K3141">
        <v>-0.16050619999999999</v>
      </c>
      <c r="L3141">
        <v>0.22917309999999999</v>
      </c>
      <c r="M3141">
        <v>0.61885250000000003</v>
      </c>
      <c r="N3141">
        <v>1.1814880000000001</v>
      </c>
      <c r="O3141">
        <v>3452</v>
      </c>
      <c r="P3141" t="s">
        <v>59</v>
      </c>
      <c r="Q3141" t="s">
        <v>60</v>
      </c>
    </row>
    <row r="3142" spans="1:17" x14ac:dyDescent="0.25">
      <c r="A3142" t="s">
        <v>43</v>
      </c>
      <c r="B3142" t="s">
        <v>36</v>
      </c>
      <c r="C3142" t="s">
        <v>50</v>
      </c>
      <c r="D3142" t="s">
        <v>31</v>
      </c>
      <c r="E3142">
        <v>14</v>
      </c>
      <c r="F3142" t="str">
        <f t="shared" si="49"/>
        <v>Aggregate1-in-2July Monthly System Peak Day50% Cycling14</v>
      </c>
      <c r="G3142">
        <v>26.988109999999999</v>
      </c>
      <c r="H3142">
        <v>28.746099999999998</v>
      </c>
      <c r="I3142">
        <v>77.840299999999999</v>
      </c>
      <c r="J3142">
        <v>-5.5472169999999998</v>
      </c>
      <c r="K3142">
        <v>-1.2312430000000001</v>
      </c>
      <c r="L3142">
        <v>1.757987</v>
      </c>
      <c r="M3142">
        <v>4.7472180000000002</v>
      </c>
      <c r="N3142">
        <v>9.0631909999999998</v>
      </c>
      <c r="O3142">
        <v>3452</v>
      </c>
      <c r="P3142" t="s">
        <v>59</v>
      </c>
      <c r="Q3142" t="s">
        <v>60</v>
      </c>
    </row>
    <row r="3143" spans="1:17" x14ac:dyDescent="0.25">
      <c r="A3143" t="s">
        <v>30</v>
      </c>
      <c r="B3143" t="s">
        <v>36</v>
      </c>
      <c r="C3143" t="s">
        <v>50</v>
      </c>
      <c r="D3143" t="s">
        <v>26</v>
      </c>
      <c r="E3143">
        <v>14</v>
      </c>
      <c r="F3143" t="str">
        <f t="shared" si="49"/>
        <v>Average Per Ton1-in-2July Monthly System Peak DayAll14</v>
      </c>
      <c r="G3143">
        <v>0.88798679999999997</v>
      </c>
      <c r="H3143">
        <v>0.94590160000000001</v>
      </c>
      <c r="I3143">
        <v>78.006799999999998</v>
      </c>
      <c r="J3143">
        <v>-0.17030609999999999</v>
      </c>
      <c r="K3143">
        <v>-3.5471299999999997E-2</v>
      </c>
      <c r="L3143">
        <v>5.7914899999999998E-2</v>
      </c>
      <c r="M3143">
        <v>0.15130099999999999</v>
      </c>
      <c r="N3143">
        <v>0.2861358</v>
      </c>
      <c r="O3143">
        <v>4789</v>
      </c>
      <c r="P3143" t="s">
        <v>59</v>
      </c>
      <c r="Q3143" t="s">
        <v>60</v>
      </c>
    </row>
    <row r="3144" spans="1:17" x14ac:dyDescent="0.25">
      <c r="A3144" t="s">
        <v>28</v>
      </c>
      <c r="B3144" t="s">
        <v>36</v>
      </c>
      <c r="C3144" t="s">
        <v>50</v>
      </c>
      <c r="D3144" t="s">
        <v>26</v>
      </c>
      <c r="E3144">
        <v>14</v>
      </c>
      <c r="F3144" t="str">
        <f t="shared" si="49"/>
        <v>Average Per Premise1-in-2July Monthly System Peak DayAll14</v>
      </c>
      <c r="G3144">
        <v>8.1468389999999999</v>
      </c>
      <c r="H3144">
        <v>8.6781790000000001</v>
      </c>
      <c r="I3144">
        <v>78.006799999999998</v>
      </c>
      <c r="J3144">
        <v>-1.5624739999999999</v>
      </c>
      <c r="K3144">
        <v>-0.32543169999999999</v>
      </c>
      <c r="L3144">
        <v>0.53134009999999998</v>
      </c>
      <c r="M3144">
        <v>1.388112</v>
      </c>
      <c r="N3144">
        <v>2.6251540000000002</v>
      </c>
      <c r="O3144">
        <v>4789</v>
      </c>
      <c r="P3144" t="s">
        <v>59</v>
      </c>
      <c r="Q3144" t="s">
        <v>60</v>
      </c>
    </row>
    <row r="3145" spans="1:17" x14ac:dyDescent="0.25">
      <c r="A3145" t="s">
        <v>29</v>
      </c>
      <c r="B3145" t="s">
        <v>36</v>
      </c>
      <c r="C3145" t="s">
        <v>50</v>
      </c>
      <c r="D3145" t="s">
        <v>26</v>
      </c>
      <c r="E3145">
        <v>14</v>
      </c>
      <c r="F3145" t="str">
        <f t="shared" si="49"/>
        <v>Average Per Device1-in-2July Monthly System Peak DayAll14</v>
      </c>
      <c r="G3145">
        <v>3.445964</v>
      </c>
      <c r="H3145">
        <v>3.670712</v>
      </c>
      <c r="I3145">
        <v>78.006799999999998</v>
      </c>
      <c r="J3145">
        <v>-0.66089810000000004</v>
      </c>
      <c r="K3145">
        <v>-0.13765169999999999</v>
      </c>
      <c r="L3145">
        <v>0.22474720000000001</v>
      </c>
      <c r="M3145">
        <v>0.5871461</v>
      </c>
      <c r="N3145">
        <v>1.110392</v>
      </c>
      <c r="O3145">
        <v>4789</v>
      </c>
      <c r="P3145" t="s">
        <v>59</v>
      </c>
      <c r="Q3145" t="s">
        <v>60</v>
      </c>
    </row>
    <row r="3146" spans="1:17" x14ac:dyDescent="0.25">
      <c r="A3146" t="s">
        <v>43</v>
      </c>
      <c r="B3146" t="s">
        <v>36</v>
      </c>
      <c r="C3146" t="s">
        <v>50</v>
      </c>
      <c r="D3146" t="s">
        <v>26</v>
      </c>
      <c r="E3146">
        <v>14</v>
      </c>
      <c r="F3146" t="str">
        <f t="shared" si="49"/>
        <v>Aggregate1-in-2July Monthly System Peak DayAll14</v>
      </c>
      <c r="G3146">
        <v>39.015210000000003</v>
      </c>
      <c r="H3146">
        <v>41.559800000000003</v>
      </c>
      <c r="I3146">
        <v>78.006799999999998</v>
      </c>
      <c r="J3146">
        <v>-7.4826889999999997</v>
      </c>
      <c r="K3146">
        <v>-1.5584929999999999</v>
      </c>
      <c r="L3146">
        <v>2.5445880000000001</v>
      </c>
      <c r="M3146">
        <v>6.6476680000000004</v>
      </c>
      <c r="N3146">
        <v>12.571859999999999</v>
      </c>
      <c r="O3146">
        <v>4789</v>
      </c>
      <c r="P3146" t="s">
        <v>59</v>
      </c>
      <c r="Q3146" t="s">
        <v>60</v>
      </c>
    </row>
    <row r="3147" spans="1:17" x14ac:dyDescent="0.25">
      <c r="A3147" t="s">
        <v>30</v>
      </c>
      <c r="B3147" t="s">
        <v>36</v>
      </c>
      <c r="C3147" t="s">
        <v>51</v>
      </c>
      <c r="D3147" t="s">
        <v>48</v>
      </c>
      <c r="E3147">
        <v>14</v>
      </c>
      <c r="F3147" t="str">
        <f t="shared" si="49"/>
        <v>Average Per Ton1-in-2June Monthly System Peak Day30% Cycling14</v>
      </c>
      <c r="G3147">
        <v>0.75005290000000002</v>
      </c>
      <c r="H3147">
        <v>0.79990539999999999</v>
      </c>
      <c r="I3147">
        <v>76.912199999999999</v>
      </c>
      <c r="J3147">
        <v>-0.15130150000000001</v>
      </c>
      <c r="K3147">
        <v>-3.2458099999999997E-2</v>
      </c>
      <c r="L3147">
        <v>4.9852500000000001E-2</v>
      </c>
      <c r="M3147">
        <v>0.13216310000000001</v>
      </c>
      <c r="N3147">
        <v>0.25100650000000002</v>
      </c>
      <c r="O3147">
        <v>1337</v>
      </c>
      <c r="P3147" t="s">
        <v>59</v>
      </c>
      <c r="Q3147" t="s">
        <v>60</v>
      </c>
    </row>
    <row r="3148" spans="1:17" x14ac:dyDescent="0.25">
      <c r="A3148" t="s">
        <v>28</v>
      </c>
      <c r="B3148" t="s">
        <v>36</v>
      </c>
      <c r="C3148" t="s">
        <v>51</v>
      </c>
      <c r="D3148" t="s">
        <v>48</v>
      </c>
      <c r="E3148">
        <v>14</v>
      </c>
      <c r="F3148" t="str">
        <f t="shared" si="49"/>
        <v>Average Per Premise1-in-2June Monthly System Peak Day30% Cycling14</v>
      </c>
      <c r="G3148">
        <v>7.9577419999999996</v>
      </c>
      <c r="H3148">
        <v>8.4866550000000007</v>
      </c>
      <c r="I3148">
        <v>76.912199999999999</v>
      </c>
      <c r="J3148">
        <v>-1.6052439999999999</v>
      </c>
      <c r="K3148">
        <v>-0.34436620000000001</v>
      </c>
      <c r="L3148">
        <v>0.52891390000000005</v>
      </c>
      <c r="M3148">
        <v>1.4021939999999999</v>
      </c>
      <c r="N3148">
        <v>2.6630720000000001</v>
      </c>
      <c r="O3148">
        <v>1337</v>
      </c>
      <c r="P3148" t="s">
        <v>59</v>
      </c>
      <c r="Q3148" t="s">
        <v>60</v>
      </c>
    </row>
    <row r="3149" spans="1:17" x14ac:dyDescent="0.25">
      <c r="A3149" t="s">
        <v>29</v>
      </c>
      <c r="B3149" t="s">
        <v>36</v>
      </c>
      <c r="C3149" t="s">
        <v>51</v>
      </c>
      <c r="D3149" t="s">
        <v>48</v>
      </c>
      <c r="E3149">
        <v>14</v>
      </c>
      <c r="F3149" t="str">
        <f t="shared" si="49"/>
        <v>Average Per Device1-in-2June Monthly System Peak Day30% Cycling14</v>
      </c>
      <c r="G3149">
        <v>2.9141330000000001</v>
      </c>
      <c r="H3149">
        <v>3.1078220000000001</v>
      </c>
      <c r="I3149">
        <v>76.912199999999999</v>
      </c>
      <c r="J3149">
        <v>-0.58784199999999998</v>
      </c>
      <c r="K3149">
        <v>-0.12610730000000001</v>
      </c>
      <c r="L3149">
        <v>0.19368879999999999</v>
      </c>
      <c r="M3149">
        <v>0.51348490000000002</v>
      </c>
      <c r="N3149">
        <v>0.97521970000000002</v>
      </c>
      <c r="O3149">
        <v>1337</v>
      </c>
      <c r="P3149" t="s">
        <v>59</v>
      </c>
      <c r="Q3149" t="s">
        <v>60</v>
      </c>
    </row>
    <row r="3150" spans="1:17" x14ac:dyDescent="0.25">
      <c r="A3150" t="s">
        <v>43</v>
      </c>
      <c r="B3150" t="s">
        <v>36</v>
      </c>
      <c r="C3150" t="s">
        <v>51</v>
      </c>
      <c r="D3150" t="s">
        <v>48</v>
      </c>
      <c r="E3150">
        <v>14</v>
      </c>
      <c r="F3150" t="str">
        <f t="shared" si="49"/>
        <v>Aggregate1-in-2June Monthly System Peak Day30% Cycling14</v>
      </c>
      <c r="G3150">
        <v>10.6395</v>
      </c>
      <c r="H3150">
        <v>11.34666</v>
      </c>
      <c r="I3150">
        <v>76.912199999999999</v>
      </c>
      <c r="J3150">
        <v>-2.1462110000000001</v>
      </c>
      <c r="K3150">
        <v>-0.46041759999999998</v>
      </c>
      <c r="L3150">
        <v>0.70715790000000001</v>
      </c>
      <c r="M3150">
        <v>1.874733</v>
      </c>
      <c r="N3150">
        <v>3.560527</v>
      </c>
      <c r="O3150">
        <v>1337</v>
      </c>
      <c r="P3150" t="s">
        <v>59</v>
      </c>
      <c r="Q3150" t="s">
        <v>60</v>
      </c>
    </row>
    <row r="3151" spans="1:17" x14ac:dyDescent="0.25">
      <c r="A3151" t="s">
        <v>30</v>
      </c>
      <c r="B3151" t="s">
        <v>36</v>
      </c>
      <c r="C3151" t="s">
        <v>51</v>
      </c>
      <c r="D3151" t="s">
        <v>31</v>
      </c>
      <c r="E3151">
        <v>14</v>
      </c>
      <c r="F3151" t="str">
        <f t="shared" si="49"/>
        <v>Average Per Ton1-in-2June Monthly System Peak Day50% Cycling14</v>
      </c>
      <c r="G3151">
        <v>0.8829688</v>
      </c>
      <c r="H3151">
        <v>0.92676040000000004</v>
      </c>
      <c r="I3151">
        <v>76.225899999999996</v>
      </c>
      <c r="J3151">
        <v>-0.22297159999999999</v>
      </c>
      <c r="K3151">
        <v>-6.5365699999999999E-2</v>
      </c>
      <c r="L3151">
        <v>4.37916E-2</v>
      </c>
      <c r="M3151">
        <v>0.152949</v>
      </c>
      <c r="N3151">
        <v>0.31055490000000002</v>
      </c>
      <c r="O3151">
        <v>3452</v>
      </c>
      <c r="P3151" t="s">
        <v>59</v>
      </c>
      <c r="Q3151" t="s">
        <v>60</v>
      </c>
    </row>
    <row r="3152" spans="1:17" x14ac:dyDescent="0.25">
      <c r="A3152" t="s">
        <v>28</v>
      </c>
      <c r="B3152" t="s">
        <v>36</v>
      </c>
      <c r="C3152" t="s">
        <v>51</v>
      </c>
      <c r="D3152" t="s">
        <v>31</v>
      </c>
      <c r="E3152">
        <v>14</v>
      </c>
      <c r="F3152" t="str">
        <f t="shared" si="49"/>
        <v>Average Per Premise1-in-2June Monthly System Peak Day50% Cycling14</v>
      </c>
      <c r="G3152">
        <v>7.6100300000000001</v>
      </c>
      <c r="H3152">
        <v>7.987457</v>
      </c>
      <c r="I3152">
        <v>76.225899999999996</v>
      </c>
      <c r="J3152">
        <v>-1.9217219999999999</v>
      </c>
      <c r="K3152">
        <v>-0.5633667</v>
      </c>
      <c r="L3152">
        <v>0.37742629999999999</v>
      </c>
      <c r="M3152">
        <v>1.318219</v>
      </c>
      <c r="N3152">
        <v>2.6765750000000001</v>
      </c>
      <c r="O3152">
        <v>3452</v>
      </c>
      <c r="P3152" t="s">
        <v>59</v>
      </c>
      <c r="Q3152" t="s">
        <v>60</v>
      </c>
    </row>
    <row r="3153" spans="1:17" x14ac:dyDescent="0.25">
      <c r="A3153" t="s">
        <v>29</v>
      </c>
      <c r="B3153" t="s">
        <v>36</v>
      </c>
      <c r="C3153" t="s">
        <v>51</v>
      </c>
      <c r="D3153" t="s">
        <v>31</v>
      </c>
      <c r="E3153">
        <v>14</v>
      </c>
      <c r="F3153" t="str">
        <f t="shared" si="49"/>
        <v>Average Per Device1-in-2June Monthly System Peak Day50% Cycling14</v>
      </c>
      <c r="G3153">
        <v>3.424563</v>
      </c>
      <c r="H3153">
        <v>3.5944069999999999</v>
      </c>
      <c r="I3153">
        <v>76.225899999999996</v>
      </c>
      <c r="J3153">
        <v>-0.86478750000000004</v>
      </c>
      <c r="K3153">
        <v>-0.25351869999999999</v>
      </c>
      <c r="L3153">
        <v>0.1698443</v>
      </c>
      <c r="M3153">
        <v>0.59320729999999999</v>
      </c>
      <c r="N3153">
        <v>1.2044760000000001</v>
      </c>
      <c r="O3153">
        <v>3452</v>
      </c>
      <c r="P3153" t="s">
        <v>59</v>
      </c>
      <c r="Q3153" t="s">
        <v>60</v>
      </c>
    </row>
    <row r="3154" spans="1:17" x14ac:dyDescent="0.25">
      <c r="A3154" t="s">
        <v>43</v>
      </c>
      <c r="B3154" t="s">
        <v>36</v>
      </c>
      <c r="C3154" t="s">
        <v>51</v>
      </c>
      <c r="D3154" t="s">
        <v>31</v>
      </c>
      <c r="E3154">
        <v>14</v>
      </c>
      <c r="F3154" t="str">
        <f t="shared" si="49"/>
        <v>Aggregate1-in-2June Monthly System Peak Day50% Cycling14</v>
      </c>
      <c r="G3154">
        <v>26.269819999999999</v>
      </c>
      <c r="H3154">
        <v>27.572700000000001</v>
      </c>
      <c r="I3154">
        <v>76.225899999999996</v>
      </c>
      <c r="J3154">
        <v>-6.6337849999999996</v>
      </c>
      <c r="K3154">
        <v>-1.944742</v>
      </c>
      <c r="L3154">
        <v>1.3028759999999999</v>
      </c>
      <c r="M3154">
        <v>4.5504930000000003</v>
      </c>
      <c r="N3154">
        <v>9.2395370000000003</v>
      </c>
      <c r="O3154">
        <v>3452</v>
      </c>
      <c r="P3154" t="s">
        <v>59</v>
      </c>
      <c r="Q3154" t="s">
        <v>60</v>
      </c>
    </row>
    <row r="3155" spans="1:17" x14ac:dyDescent="0.25">
      <c r="A3155" t="s">
        <v>30</v>
      </c>
      <c r="B3155" t="s">
        <v>36</v>
      </c>
      <c r="C3155" t="s">
        <v>51</v>
      </c>
      <c r="D3155" t="s">
        <v>26</v>
      </c>
      <c r="E3155">
        <v>14</v>
      </c>
      <c r="F3155" t="str">
        <f t="shared" si="49"/>
        <v>Average Per Ton1-in-2June Monthly System Peak DayAll14</v>
      </c>
      <c r="G3155">
        <v>0.84585869999999996</v>
      </c>
      <c r="H3155">
        <v>0.89134250000000004</v>
      </c>
      <c r="I3155">
        <v>76.417500000000004</v>
      </c>
      <c r="J3155">
        <v>-0.20296130000000001</v>
      </c>
      <c r="K3155">
        <v>-5.6177900000000003E-2</v>
      </c>
      <c r="L3155">
        <v>4.5483799999999998E-2</v>
      </c>
      <c r="M3155">
        <v>0.14714559999999999</v>
      </c>
      <c r="N3155">
        <v>0.293929</v>
      </c>
      <c r="O3155">
        <v>4789</v>
      </c>
      <c r="P3155" t="s">
        <v>59</v>
      </c>
      <c r="Q3155" t="s">
        <v>60</v>
      </c>
    </row>
    <row r="3156" spans="1:17" x14ac:dyDescent="0.25">
      <c r="A3156" t="s">
        <v>28</v>
      </c>
      <c r="B3156" t="s">
        <v>36</v>
      </c>
      <c r="C3156" t="s">
        <v>51</v>
      </c>
      <c r="D3156" t="s">
        <v>26</v>
      </c>
      <c r="E3156">
        <v>14</v>
      </c>
      <c r="F3156" t="str">
        <f t="shared" si="49"/>
        <v>Average Per Premise1-in-2June Monthly System Peak DayAll14</v>
      </c>
      <c r="G3156">
        <v>7.7603340000000003</v>
      </c>
      <c r="H3156">
        <v>8.1776260000000001</v>
      </c>
      <c r="I3156">
        <v>76.417500000000004</v>
      </c>
      <c r="J3156">
        <v>-1.8620699999999999</v>
      </c>
      <c r="K3156">
        <v>-0.51540450000000004</v>
      </c>
      <c r="L3156">
        <v>0.41729159999999998</v>
      </c>
      <c r="M3156">
        <v>1.349988</v>
      </c>
      <c r="N3156">
        <v>2.696653</v>
      </c>
      <c r="O3156">
        <v>4789</v>
      </c>
      <c r="P3156" t="s">
        <v>59</v>
      </c>
      <c r="Q3156" t="s">
        <v>60</v>
      </c>
    </row>
    <row r="3157" spans="1:17" x14ac:dyDescent="0.25">
      <c r="A3157" t="s">
        <v>29</v>
      </c>
      <c r="B3157" t="s">
        <v>36</v>
      </c>
      <c r="C3157" t="s">
        <v>51</v>
      </c>
      <c r="D3157" t="s">
        <v>26</v>
      </c>
      <c r="E3157">
        <v>14</v>
      </c>
      <c r="F3157" t="str">
        <f t="shared" si="49"/>
        <v>Average Per Device1-in-2June Monthly System Peak DayAll14</v>
      </c>
      <c r="G3157">
        <v>3.2824800000000001</v>
      </c>
      <c r="H3157">
        <v>3.458987</v>
      </c>
      <c r="I3157">
        <v>76.417500000000004</v>
      </c>
      <c r="J3157">
        <v>-0.78762149999999997</v>
      </c>
      <c r="K3157">
        <v>-0.2180067</v>
      </c>
      <c r="L3157">
        <v>0.17650669999999999</v>
      </c>
      <c r="M3157">
        <v>0.57102019999999998</v>
      </c>
      <c r="N3157">
        <v>1.1406350000000001</v>
      </c>
      <c r="O3157">
        <v>4789</v>
      </c>
      <c r="P3157" t="s">
        <v>59</v>
      </c>
      <c r="Q3157" t="s">
        <v>60</v>
      </c>
    </row>
    <row r="3158" spans="1:17" x14ac:dyDescent="0.25">
      <c r="A3158" t="s">
        <v>43</v>
      </c>
      <c r="B3158" t="s">
        <v>36</v>
      </c>
      <c r="C3158" t="s">
        <v>51</v>
      </c>
      <c r="D3158" t="s">
        <v>26</v>
      </c>
      <c r="E3158">
        <v>14</v>
      </c>
      <c r="F3158" t="str">
        <f t="shared" si="49"/>
        <v>Aggregate1-in-2June Monthly System Peak DayAll14</v>
      </c>
      <c r="G3158">
        <v>37.164239999999999</v>
      </c>
      <c r="H3158">
        <v>39.162649999999999</v>
      </c>
      <c r="I3158">
        <v>76.417500000000004</v>
      </c>
      <c r="J3158">
        <v>-8.9174509999999998</v>
      </c>
      <c r="K3158">
        <v>-2.4682719999999998</v>
      </c>
      <c r="L3158">
        <v>1.9984090000000001</v>
      </c>
      <c r="M3158">
        <v>6.4650910000000001</v>
      </c>
      <c r="N3158">
        <v>12.91427</v>
      </c>
      <c r="O3158">
        <v>4789</v>
      </c>
      <c r="P3158" t="s">
        <v>59</v>
      </c>
      <c r="Q3158" t="s">
        <v>60</v>
      </c>
    </row>
    <row r="3159" spans="1:17" x14ac:dyDescent="0.25">
      <c r="A3159" t="s">
        <v>30</v>
      </c>
      <c r="B3159" t="s">
        <v>36</v>
      </c>
      <c r="C3159" t="s">
        <v>52</v>
      </c>
      <c r="D3159" t="s">
        <v>48</v>
      </c>
      <c r="E3159">
        <v>14</v>
      </c>
      <c r="F3159" t="str">
        <f t="shared" si="49"/>
        <v>Average Per Ton1-in-2May Monthly System Peak Day30% Cycling14</v>
      </c>
      <c r="G3159">
        <v>0.62112299999999998</v>
      </c>
      <c r="H3159">
        <v>0.66364959999999995</v>
      </c>
      <c r="I3159">
        <v>70.964100000000002</v>
      </c>
      <c r="J3159">
        <v>-0.1904275</v>
      </c>
      <c r="K3159">
        <v>-5.2796299999999997E-2</v>
      </c>
      <c r="L3159">
        <v>4.2526700000000001E-2</v>
      </c>
      <c r="M3159">
        <v>0.13784959999999999</v>
      </c>
      <c r="N3159">
        <v>0.27548080000000003</v>
      </c>
      <c r="O3159">
        <v>1337</v>
      </c>
      <c r="P3159" t="s">
        <v>59</v>
      </c>
      <c r="Q3159" t="s">
        <v>60</v>
      </c>
    </row>
    <row r="3160" spans="1:17" x14ac:dyDescent="0.25">
      <c r="A3160" t="s">
        <v>28</v>
      </c>
      <c r="B3160" t="s">
        <v>36</v>
      </c>
      <c r="C3160" t="s">
        <v>52</v>
      </c>
      <c r="D3160" t="s">
        <v>48</v>
      </c>
      <c r="E3160">
        <v>14</v>
      </c>
      <c r="F3160" t="str">
        <f t="shared" si="49"/>
        <v>Average Per Premise1-in-2May Monthly System Peak Day30% Cycling14</v>
      </c>
      <c r="G3160">
        <v>6.5898500000000002</v>
      </c>
      <c r="H3160">
        <v>7.0410399999999997</v>
      </c>
      <c r="I3160">
        <v>70.964100000000002</v>
      </c>
      <c r="J3160">
        <v>-2.0203549999999999</v>
      </c>
      <c r="K3160">
        <v>-0.56014629999999999</v>
      </c>
      <c r="L3160">
        <v>0.45118970000000003</v>
      </c>
      <c r="M3160">
        <v>1.462526</v>
      </c>
      <c r="N3160">
        <v>2.9227340000000002</v>
      </c>
      <c r="O3160">
        <v>1337</v>
      </c>
      <c r="P3160" t="s">
        <v>59</v>
      </c>
      <c r="Q3160" t="s">
        <v>60</v>
      </c>
    </row>
    <row r="3161" spans="1:17" x14ac:dyDescent="0.25">
      <c r="A3161" t="s">
        <v>29</v>
      </c>
      <c r="B3161" t="s">
        <v>36</v>
      </c>
      <c r="C3161" t="s">
        <v>52</v>
      </c>
      <c r="D3161" t="s">
        <v>48</v>
      </c>
      <c r="E3161">
        <v>14</v>
      </c>
      <c r="F3161" t="str">
        <f t="shared" si="49"/>
        <v>Average Per Device1-in-2May Monthly System Peak Day30% Cycling14</v>
      </c>
      <c r="G3161">
        <v>2.4132099999999999</v>
      </c>
      <c r="H3161">
        <v>2.578436</v>
      </c>
      <c r="I3161">
        <v>70.964100000000002</v>
      </c>
      <c r="J3161">
        <v>-0.73985599999999996</v>
      </c>
      <c r="K3161">
        <v>-0.20512610000000001</v>
      </c>
      <c r="L3161">
        <v>0.16522609999999999</v>
      </c>
      <c r="M3161">
        <v>0.53557840000000001</v>
      </c>
      <c r="N3161">
        <v>1.070308</v>
      </c>
      <c r="O3161">
        <v>1337</v>
      </c>
      <c r="P3161" t="s">
        <v>59</v>
      </c>
      <c r="Q3161" t="s">
        <v>60</v>
      </c>
    </row>
    <row r="3162" spans="1:17" x14ac:dyDescent="0.25">
      <c r="A3162" t="s">
        <v>43</v>
      </c>
      <c r="B3162" t="s">
        <v>36</v>
      </c>
      <c r="C3162" t="s">
        <v>52</v>
      </c>
      <c r="D3162" t="s">
        <v>48</v>
      </c>
      <c r="E3162">
        <v>14</v>
      </c>
      <c r="F3162" t="str">
        <f t="shared" si="49"/>
        <v>Aggregate1-in-2May Monthly System Peak Day30% Cycling14</v>
      </c>
      <c r="G3162">
        <v>8.8106299999999997</v>
      </c>
      <c r="H3162">
        <v>9.4138699999999993</v>
      </c>
      <c r="I3162">
        <v>70.964100000000002</v>
      </c>
      <c r="J3162">
        <v>-2.7012139999999998</v>
      </c>
      <c r="K3162">
        <v>-0.74891560000000001</v>
      </c>
      <c r="L3162">
        <v>0.60324069999999996</v>
      </c>
      <c r="M3162">
        <v>1.9553970000000001</v>
      </c>
      <c r="N3162">
        <v>3.9076960000000001</v>
      </c>
      <c r="O3162">
        <v>1337</v>
      </c>
      <c r="P3162" t="s">
        <v>59</v>
      </c>
      <c r="Q3162" t="s">
        <v>60</v>
      </c>
    </row>
    <row r="3163" spans="1:17" x14ac:dyDescent="0.25">
      <c r="A3163" t="s">
        <v>30</v>
      </c>
      <c r="B3163" t="s">
        <v>36</v>
      </c>
      <c r="C3163" t="s">
        <v>52</v>
      </c>
      <c r="D3163" t="s">
        <v>31</v>
      </c>
      <c r="E3163">
        <v>14</v>
      </c>
      <c r="F3163" t="str">
        <f t="shared" si="49"/>
        <v>Average Per Ton1-in-2May Monthly System Peak Day50% Cycling14</v>
      </c>
      <c r="G3163">
        <v>0.84740819999999994</v>
      </c>
      <c r="H3163">
        <v>0.86866829999999995</v>
      </c>
      <c r="I3163">
        <v>70.212599999999995</v>
      </c>
      <c r="J3163">
        <v>-0.28688970000000003</v>
      </c>
      <c r="K3163">
        <v>-0.1048323</v>
      </c>
      <c r="L3163">
        <v>2.1260100000000001E-2</v>
      </c>
      <c r="M3163">
        <v>0.1473525</v>
      </c>
      <c r="N3163">
        <v>0.32940989999999998</v>
      </c>
      <c r="O3163">
        <v>3452</v>
      </c>
      <c r="P3163" t="s">
        <v>59</v>
      </c>
      <c r="Q3163" t="s">
        <v>60</v>
      </c>
    </row>
    <row r="3164" spans="1:17" x14ac:dyDescent="0.25">
      <c r="A3164" t="s">
        <v>28</v>
      </c>
      <c r="B3164" t="s">
        <v>36</v>
      </c>
      <c r="C3164" t="s">
        <v>52</v>
      </c>
      <c r="D3164" t="s">
        <v>31</v>
      </c>
      <c r="E3164">
        <v>14</v>
      </c>
      <c r="F3164" t="str">
        <f t="shared" si="49"/>
        <v>Average Per Premise1-in-2May Monthly System Peak Day50% Cycling14</v>
      </c>
      <c r="G3164">
        <v>7.3035449999999997</v>
      </c>
      <c r="H3164">
        <v>7.4867790000000003</v>
      </c>
      <c r="I3164">
        <v>70.212599999999995</v>
      </c>
      <c r="J3164">
        <v>-2.4726119999999998</v>
      </c>
      <c r="K3164">
        <v>-0.90351669999999995</v>
      </c>
      <c r="L3164">
        <v>0.18323410000000001</v>
      </c>
      <c r="M3164">
        <v>1.2699849999999999</v>
      </c>
      <c r="N3164">
        <v>2.8390810000000002</v>
      </c>
      <c r="O3164">
        <v>3452</v>
      </c>
      <c r="P3164" t="s">
        <v>59</v>
      </c>
      <c r="Q3164" t="s">
        <v>60</v>
      </c>
    </row>
    <row r="3165" spans="1:17" x14ac:dyDescent="0.25">
      <c r="A3165" t="s">
        <v>29</v>
      </c>
      <c r="B3165" t="s">
        <v>36</v>
      </c>
      <c r="C3165" t="s">
        <v>52</v>
      </c>
      <c r="D3165" t="s">
        <v>31</v>
      </c>
      <c r="E3165">
        <v>14</v>
      </c>
      <c r="F3165" t="str">
        <f t="shared" si="49"/>
        <v>Average Per Device1-in-2May Monthly System Peak Day50% Cycling14</v>
      </c>
      <c r="G3165">
        <v>3.2866430000000002</v>
      </c>
      <c r="H3165">
        <v>3.3690989999999998</v>
      </c>
      <c r="I3165">
        <v>70.212599999999995</v>
      </c>
      <c r="J3165">
        <v>-1.112692</v>
      </c>
      <c r="K3165">
        <v>-0.40658840000000002</v>
      </c>
      <c r="L3165">
        <v>8.2456500000000002E-2</v>
      </c>
      <c r="M3165">
        <v>0.57150140000000005</v>
      </c>
      <c r="N3165">
        <v>1.2776050000000001</v>
      </c>
      <c r="O3165">
        <v>3452</v>
      </c>
      <c r="P3165" t="s">
        <v>59</v>
      </c>
      <c r="Q3165" t="s">
        <v>60</v>
      </c>
    </row>
    <row r="3166" spans="1:17" x14ac:dyDescent="0.25">
      <c r="A3166" t="s">
        <v>43</v>
      </c>
      <c r="B3166" t="s">
        <v>36</v>
      </c>
      <c r="C3166" t="s">
        <v>52</v>
      </c>
      <c r="D3166" t="s">
        <v>31</v>
      </c>
      <c r="E3166">
        <v>14</v>
      </c>
      <c r="F3166" t="str">
        <f t="shared" si="49"/>
        <v>Aggregate1-in-2May Monthly System Peak Day50% Cycling14</v>
      </c>
      <c r="G3166">
        <v>25.211839999999999</v>
      </c>
      <c r="H3166">
        <v>25.844360000000002</v>
      </c>
      <c r="I3166">
        <v>70.212599999999995</v>
      </c>
      <c r="J3166">
        <v>-8.5354580000000002</v>
      </c>
      <c r="K3166">
        <v>-3.1189399999999998</v>
      </c>
      <c r="L3166">
        <v>0.63252410000000003</v>
      </c>
      <c r="M3166">
        <v>4.3839880000000004</v>
      </c>
      <c r="N3166">
        <v>9.8005060000000004</v>
      </c>
      <c r="O3166">
        <v>3452</v>
      </c>
      <c r="P3166" t="s">
        <v>59</v>
      </c>
      <c r="Q3166" t="s">
        <v>60</v>
      </c>
    </row>
    <row r="3167" spans="1:17" x14ac:dyDescent="0.25">
      <c r="A3167" t="s">
        <v>30</v>
      </c>
      <c r="B3167" t="s">
        <v>36</v>
      </c>
      <c r="C3167" t="s">
        <v>52</v>
      </c>
      <c r="D3167" t="s">
        <v>26</v>
      </c>
      <c r="E3167">
        <v>14</v>
      </c>
      <c r="F3167" t="str">
        <f t="shared" si="49"/>
        <v>Average Per Ton1-in-2May Monthly System Peak DayAll14</v>
      </c>
      <c r="G3167">
        <v>0.78422939999999997</v>
      </c>
      <c r="H3167">
        <v>0.81142709999999996</v>
      </c>
      <c r="I3167">
        <v>70.422399999999996</v>
      </c>
      <c r="J3167">
        <v>-0.25995750000000001</v>
      </c>
      <c r="K3167">
        <v>-9.0303900000000006E-2</v>
      </c>
      <c r="L3167">
        <v>2.7197699999999998E-2</v>
      </c>
      <c r="M3167">
        <v>0.1446993</v>
      </c>
      <c r="N3167">
        <v>0.31435289999999999</v>
      </c>
      <c r="O3167">
        <v>4789</v>
      </c>
      <c r="P3167" t="s">
        <v>59</v>
      </c>
      <c r="Q3167" t="s">
        <v>60</v>
      </c>
    </row>
    <row r="3168" spans="1:17" x14ac:dyDescent="0.25">
      <c r="A3168" t="s">
        <v>28</v>
      </c>
      <c r="B3168" t="s">
        <v>36</v>
      </c>
      <c r="C3168" t="s">
        <v>52</v>
      </c>
      <c r="D3168" t="s">
        <v>26</v>
      </c>
      <c r="E3168">
        <v>14</v>
      </c>
      <c r="F3168" t="str">
        <f t="shared" si="49"/>
        <v>Average Per Premise1-in-2May Monthly System Peak DayAll14</v>
      </c>
      <c r="G3168">
        <v>7.1949160000000001</v>
      </c>
      <c r="H3168">
        <v>7.4444410000000003</v>
      </c>
      <c r="I3168">
        <v>70.422399999999996</v>
      </c>
      <c r="J3168">
        <v>-2.3849809999999998</v>
      </c>
      <c r="K3168">
        <v>-0.82849320000000004</v>
      </c>
      <c r="L3168">
        <v>0.24952559999999999</v>
      </c>
      <c r="M3168">
        <v>1.3275440000000001</v>
      </c>
      <c r="N3168">
        <v>2.8840319999999999</v>
      </c>
      <c r="O3168">
        <v>4789</v>
      </c>
      <c r="P3168" t="s">
        <v>59</v>
      </c>
      <c r="Q3168" t="s">
        <v>60</v>
      </c>
    </row>
    <row r="3169" spans="1:17" x14ac:dyDescent="0.25">
      <c r="A3169" t="s">
        <v>29</v>
      </c>
      <c r="B3169" t="s">
        <v>36</v>
      </c>
      <c r="C3169" t="s">
        <v>52</v>
      </c>
      <c r="D3169" t="s">
        <v>26</v>
      </c>
      <c r="E3169">
        <v>14</v>
      </c>
      <c r="F3169" t="str">
        <f t="shared" si="49"/>
        <v>Average Per Device1-in-2May Monthly System Peak DayAll14</v>
      </c>
      <c r="G3169">
        <v>3.0433180000000002</v>
      </c>
      <c r="H3169">
        <v>3.148863</v>
      </c>
      <c r="I3169">
        <v>70.422399999999996</v>
      </c>
      <c r="J3169">
        <v>-1.008804</v>
      </c>
      <c r="K3169">
        <v>-0.35043750000000001</v>
      </c>
      <c r="L3169">
        <v>0.10554479999999999</v>
      </c>
      <c r="M3169">
        <v>0.56152709999999995</v>
      </c>
      <c r="N3169">
        <v>1.2198929999999999</v>
      </c>
      <c r="O3169">
        <v>4789</v>
      </c>
      <c r="P3169" t="s">
        <v>59</v>
      </c>
      <c r="Q3169" t="s">
        <v>60</v>
      </c>
    </row>
    <row r="3170" spans="1:17" x14ac:dyDescent="0.25">
      <c r="A3170" t="s">
        <v>43</v>
      </c>
      <c r="B3170" t="s">
        <v>36</v>
      </c>
      <c r="C3170" t="s">
        <v>52</v>
      </c>
      <c r="D3170" t="s">
        <v>26</v>
      </c>
      <c r="E3170">
        <v>14</v>
      </c>
      <c r="F3170" t="str">
        <f t="shared" si="49"/>
        <v>Aggregate1-in-2May Monthly System Peak DayAll14</v>
      </c>
      <c r="G3170">
        <v>34.456449999999997</v>
      </c>
      <c r="H3170">
        <v>35.651429999999998</v>
      </c>
      <c r="I3170">
        <v>70.422399999999996</v>
      </c>
      <c r="J3170">
        <v>-11.421670000000001</v>
      </c>
      <c r="K3170">
        <v>-3.967654</v>
      </c>
      <c r="L3170">
        <v>1.1949780000000001</v>
      </c>
      <c r="M3170">
        <v>6.3576100000000002</v>
      </c>
      <c r="N3170">
        <v>13.811629999999999</v>
      </c>
      <c r="O3170">
        <v>4789</v>
      </c>
      <c r="P3170" t="s">
        <v>59</v>
      </c>
      <c r="Q3170" t="s">
        <v>60</v>
      </c>
    </row>
    <row r="3171" spans="1:17" x14ac:dyDescent="0.25">
      <c r="A3171" t="s">
        <v>30</v>
      </c>
      <c r="B3171" t="s">
        <v>36</v>
      </c>
      <c r="C3171" t="s">
        <v>53</v>
      </c>
      <c r="D3171" t="s">
        <v>48</v>
      </c>
      <c r="E3171">
        <v>14</v>
      </c>
      <c r="F3171" t="str">
        <f t="shared" si="49"/>
        <v>Average Per Ton1-in-2October Monthly System Peak Day30% Cycling14</v>
      </c>
      <c r="G3171">
        <v>0.72771750000000002</v>
      </c>
      <c r="H3171">
        <v>0.77630080000000001</v>
      </c>
      <c r="I3171">
        <v>77.970299999999995</v>
      </c>
      <c r="J3171">
        <v>-0.15762319999999999</v>
      </c>
      <c r="K3171">
        <v>-3.5794699999999999E-2</v>
      </c>
      <c r="L3171">
        <v>4.8583399999999999E-2</v>
      </c>
      <c r="M3171">
        <v>0.13296150000000001</v>
      </c>
      <c r="N3171">
        <v>0.25479000000000002</v>
      </c>
      <c r="O3171">
        <v>1337</v>
      </c>
      <c r="P3171" t="s">
        <v>59</v>
      </c>
      <c r="Q3171" t="s">
        <v>60</v>
      </c>
    </row>
    <row r="3172" spans="1:17" x14ac:dyDescent="0.25">
      <c r="A3172" t="s">
        <v>28</v>
      </c>
      <c r="B3172" t="s">
        <v>36</v>
      </c>
      <c r="C3172" t="s">
        <v>53</v>
      </c>
      <c r="D3172" t="s">
        <v>48</v>
      </c>
      <c r="E3172">
        <v>14</v>
      </c>
      <c r="F3172" t="str">
        <f t="shared" si="49"/>
        <v>Average Per Premise1-in-2October Monthly System Peak Day30% Cycling14</v>
      </c>
      <c r="G3172">
        <v>7.7207720000000002</v>
      </c>
      <c r="H3172">
        <v>8.2362210000000005</v>
      </c>
      <c r="I3172">
        <v>77.970299999999995</v>
      </c>
      <c r="J3172">
        <v>-1.672315</v>
      </c>
      <c r="K3172">
        <v>-0.3797663</v>
      </c>
      <c r="L3172">
        <v>0.51544920000000005</v>
      </c>
      <c r="M3172">
        <v>1.4106650000000001</v>
      </c>
      <c r="N3172">
        <v>2.703214</v>
      </c>
      <c r="O3172">
        <v>1337</v>
      </c>
      <c r="P3172" t="s">
        <v>59</v>
      </c>
      <c r="Q3172" t="s">
        <v>60</v>
      </c>
    </row>
    <row r="3173" spans="1:17" x14ac:dyDescent="0.25">
      <c r="A3173" t="s">
        <v>29</v>
      </c>
      <c r="B3173" t="s">
        <v>36</v>
      </c>
      <c r="C3173" t="s">
        <v>53</v>
      </c>
      <c r="D3173" t="s">
        <v>48</v>
      </c>
      <c r="E3173">
        <v>14</v>
      </c>
      <c r="F3173" t="str">
        <f t="shared" si="49"/>
        <v>Average Per Device1-in-2October Monthly System Peak Day30% Cycling14</v>
      </c>
      <c r="G3173">
        <v>2.8273549999999998</v>
      </c>
      <c r="H3173">
        <v>3.0161129999999998</v>
      </c>
      <c r="I3173">
        <v>77.970299999999995</v>
      </c>
      <c r="J3173">
        <v>-0.61240360000000005</v>
      </c>
      <c r="K3173">
        <v>-0.13907079999999999</v>
      </c>
      <c r="L3173">
        <v>0.18875800000000001</v>
      </c>
      <c r="M3173">
        <v>0.51658689999999996</v>
      </c>
      <c r="N3173">
        <v>0.98991969999999996</v>
      </c>
      <c r="O3173">
        <v>1337</v>
      </c>
      <c r="P3173" t="s">
        <v>59</v>
      </c>
      <c r="Q3173" t="s">
        <v>60</v>
      </c>
    </row>
    <row r="3174" spans="1:17" x14ac:dyDescent="0.25">
      <c r="A3174" t="s">
        <v>43</v>
      </c>
      <c r="B3174" t="s">
        <v>36</v>
      </c>
      <c r="C3174" t="s">
        <v>53</v>
      </c>
      <c r="D3174" t="s">
        <v>48</v>
      </c>
      <c r="E3174">
        <v>14</v>
      </c>
      <c r="F3174" t="str">
        <f t="shared" si="49"/>
        <v>Aggregate1-in-2October Monthly System Peak Day30% Cycling14</v>
      </c>
      <c r="G3174">
        <v>10.32267</v>
      </c>
      <c r="H3174">
        <v>11.01183</v>
      </c>
      <c r="I3174">
        <v>77.970299999999995</v>
      </c>
      <c r="J3174">
        <v>-2.2358859999999998</v>
      </c>
      <c r="K3174">
        <v>-0.50774750000000002</v>
      </c>
      <c r="L3174">
        <v>0.68915559999999998</v>
      </c>
      <c r="M3174">
        <v>1.8860589999999999</v>
      </c>
      <c r="N3174">
        <v>3.6141969999999999</v>
      </c>
      <c r="O3174">
        <v>1337</v>
      </c>
      <c r="P3174" t="s">
        <v>59</v>
      </c>
      <c r="Q3174" t="s">
        <v>60</v>
      </c>
    </row>
    <row r="3175" spans="1:17" x14ac:dyDescent="0.25">
      <c r="A3175" t="s">
        <v>30</v>
      </c>
      <c r="B3175" t="s">
        <v>36</v>
      </c>
      <c r="C3175" t="s">
        <v>53</v>
      </c>
      <c r="D3175" t="s">
        <v>31</v>
      </c>
      <c r="E3175">
        <v>14</v>
      </c>
      <c r="F3175" t="str">
        <f t="shared" si="49"/>
        <v>Average Per Ton1-in-2October Monthly System Peak Day50% Cycling14</v>
      </c>
      <c r="G3175">
        <v>0.87843130000000003</v>
      </c>
      <c r="H3175">
        <v>0.9193479</v>
      </c>
      <c r="I3175">
        <v>77.467500000000001</v>
      </c>
      <c r="J3175">
        <v>-0.2305294</v>
      </c>
      <c r="K3175">
        <v>-7.0156899999999994E-2</v>
      </c>
      <c r="L3175">
        <v>4.0916599999999997E-2</v>
      </c>
      <c r="M3175">
        <v>0.15199019999999999</v>
      </c>
      <c r="N3175">
        <v>0.31236269999999999</v>
      </c>
      <c r="O3175">
        <v>3452</v>
      </c>
      <c r="P3175" t="s">
        <v>59</v>
      </c>
      <c r="Q3175" t="s">
        <v>60</v>
      </c>
    </row>
    <row r="3176" spans="1:17" x14ac:dyDescent="0.25">
      <c r="A3176" t="s">
        <v>28</v>
      </c>
      <c r="B3176" t="s">
        <v>36</v>
      </c>
      <c r="C3176" t="s">
        <v>53</v>
      </c>
      <c r="D3176" t="s">
        <v>31</v>
      </c>
      <c r="E3176">
        <v>14</v>
      </c>
      <c r="F3176" t="str">
        <f t="shared" si="49"/>
        <v>Average Per Premise1-in-2October Monthly System Peak Day50% Cycling14</v>
      </c>
      <c r="G3176">
        <v>7.5709229999999996</v>
      </c>
      <c r="H3176">
        <v>7.9235709999999999</v>
      </c>
      <c r="I3176">
        <v>77.467500000000001</v>
      </c>
      <c r="J3176">
        <v>-1.986861</v>
      </c>
      <c r="K3176">
        <v>-0.60466010000000003</v>
      </c>
      <c r="L3176">
        <v>0.35264770000000001</v>
      </c>
      <c r="M3176">
        <v>1.3099559999999999</v>
      </c>
      <c r="N3176">
        <v>2.6921560000000002</v>
      </c>
      <c r="O3176">
        <v>3452</v>
      </c>
      <c r="P3176" t="s">
        <v>59</v>
      </c>
      <c r="Q3176" t="s">
        <v>60</v>
      </c>
    </row>
    <row r="3177" spans="1:17" x14ac:dyDescent="0.25">
      <c r="A3177" t="s">
        <v>29</v>
      </c>
      <c r="B3177" t="s">
        <v>36</v>
      </c>
      <c r="C3177" t="s">
        <v>53</v>
      </c>
      <c r="D3177" t="s">
        <v>31</v>
      </c>
      <c r="E3177">
        <v>14</v>
      </c>
      <c r="F3177" t="str">
        <f t="shared" si="49"/>
        <v>Average Per Device1-in-2October Monthly System Peak Day50% Cycling14</v>
      </c>
      <c r="G3177">
        <v>3.406965</v>
      </c>
      <c r="H3177">
        <v>3.565658</v>
      </c>
      <c r="I3177">
        <v>77.467500000000001</v>
      </c>
      <c r="J3177">
        <v>-0.89410020000000001</v>
      </c>
      <c r="K3177">
        <v>-0.27210099999999998</v>
      </c>
      <c r="L3177">
        <v>0.15869369999999999</v>
      </c>
      <c r="M3177">
        <v>0.58948849999999997</v>
      </c>
      <c r="N3177">
        <v>1.2114879999999999</v>
      </c>
      <c r="O3177">
        <v>3452</v>
      </c>
      <c r="P3177" t="s">
        <v>59</v>
      </c>
      <c r="Q3177" t="s">
        <v>60</v>
      </c>
    </row>
    <row r="3178" spans="1:17" x14ac:dyDescent="0.25">
      <c r="A3178" t="s">
        <v>43</v>
      </c>
      <c r="B3178" t="s">
        <v>36</v>
      </c>
      <c r="C3178" t="s">
        <v>53</v>
      </c>
      <c r="D3178" t="s">
        <v>31</v>
      </c>
      <c r="E3178">
        <v>14</v>
      </c>
      <c r="F3178" t="str">
        <f t="shared" si="49"/>
        <v>Aggregate1-in-2October Monthly System Peak Day50% Cycling14</v>
      </c>
      <c r="G3178">
        <v>26.134830000000001</v>
      </c>
      <c r="H3178">
        <v>27.352170000000001</v>
      </c>
      <c r="I3178">
        <v>77.467500000000001</v>
      </c>
      <c r="J3178">
        <v>-6.8586429999999998</v>
      </c>
      <c r="K3178">
        <v>-2.0872869999999999</v>
      </c>
      <c r="L3178">
        <v>1.2173400000000001</v>
      </c>
      <c r="M3178">
        <v>4.5219659999999999</v>
      </c>
      <c r="N3178">
        <v>9.2933210000000006</v>
      </c>
      <c r="O3178">
        <v>3452</v>
      </c>
      <c r="P3178" t="s">
        <v>59</v>
      </c>
      <c r="Q3178" t="s">
        <v>60</v>
      </c>
    </row>
    <row r="3179" spans="1:17" x14ac:dyDescent="0.25">
      <c r="A3179" t="s">
        <v>30</v>
      </c>
      <c r="B3179" t="s">
        <v>36</v>
      </c>
      <c r="C3179" t="s">
        <v>53</v>
      </c>
      <c r="D3179" t="s">
        <v>26</v>
      </c>
      <c r="E3179">
        <v>14</v>
      </c>
      <c r="F3179" t="str">
        <f t="shared" si="49"/>
        <v>Average Per Ton1-in-2October Monthly System Peak DayAll14</v>
      </c>
      <c r="G3179">
        <v>0.83635199999999998</v>
      </c>
      <c r="H3179">
        <v>0.8794092</v>
      </c>
      <c r="I3179">
        <v>77.607900000000001</v>
      </c>
      <c r="J3179">
        <v>-0.210174</v>
      </c>
      <c r="K3179">
        <v>-6.0562999999999999E-2</v>
      </c>
      <c r="L3179">
        <v>4.3057199999999997E-2</v>
      </c>
      <c r="M3179">
        <v>0.14667740000000001</v>
      </c>
      <c r="N3179">
        <v>0.29628840000000001</v>
      </c>
      <c r="O3179">
        <v>4789</v>
      </c>
      <c r="P3179" t="s">
        <v>59</v>
      </c>
      <c r="Q3179" t="s">
        <v>60</v>
      </c>
    </row>
    <row r="3180" spans="1:17" x14ac:dyDescent="0.25">
      <c r="A3180" t="s">
        <v>28</v>
      </c>
      <c r="B3180" t="s">
        <v>36</v>
      </c>
      <c r="C3180" t="s">
        <v>53</v>
      </c>
      <c r="D3180" t="s">
        <v>26</v>
      </c>
      <c r="E3180">
        <v>14</v>
      </c>
      <c r="F3180" t="str">
        <f t="shared" si="49"/>
        <v>Average Per Premise1-in-2October Monthly System Peak DayAll14</v>
      </c>
      <c r="G3180">
        <v>7.6731150000000001</v>
      </c>
      <c r="H3180">
        <v>8.0681429999999992</v>
      </c>
      <c r="I3180">
        <v>77.607900000000001</v>
      </c>
      <c r="J3180">
        <v>-1.928242</v>
      </c>
      <c r="K3180">
        <v>-0.55563510000000005</v>
      </c>
      <c r="L3180">
        <v>0.3950285</v>
      </c>
      <c r="M3180">
        <v>1.3456920000000001</v>
      </c>
      <c r="N3180">
        <v>2.718299</v>
      </c>
      <c r="O3180">
        <v>4789</v>
      </c>
      <c r="P3180" t="s">
        <v>59</v>
      </c>
      <c r="Q3180" t="s">
        <v>60</v>
      </c>
    </row>
    <row r="3181" spans="1:17" x14ac:dyDescent="0.25">
      <c r="A3181" t="s">
        <v>29</v>
      </c>
      <c r="B3181" t="s">
        <v>36</v>
      </c>
      <c r="C3181" t="s">
        <v>53</v>
      </c>
      <c r="D3181" t="s">
        <v>26</v>
      </c>
      <c r="E3181">
        <v>14</v>
      </c>
      <c r="F3181" t="str">
        <f t="shared" si="49"/>
        <v>Average Per Device1-in-2October Monthly System Peak DayAll14</v>
      </c>
      <c r="G3181">
        <v>3.2455880000000001</v>
      </c>
      <c r="H3181">
        <v>3.4126780000000001</v>
      </c>
      <c r="I3181">
        <v>77.607900000000001</v>
      </c>
      <c r="J3181">
        <v>-0.81561139999999999</v>
      </c>
      <c r="K3181">
        <v>-0.2350235</v>
      </c>
      <c r="L3181">
        <v>0.16708990000000001</v>
      </c>
      <c r="M3181">
        <v>0.56920329999999997</v>
      </c>
      <c r="N3181">
        <v>1.149791</v>
      </c>
      <c r="O3181">
        <v>4789</v>
      </c>
      <c r="P3181" t="s">
        <v>59</v>
      </c>
      <c r="Q3181" t="s">
        <v>60</v>
      </c>
    </row>
    <row r="3182" spans="1:17" x14ac:dyDescent="0.25">
      <c r="A3182" t="s">
        <v>43</v>
      </c>
      <c r="B3182" t="s">
        <v>36</v>
      </c>
      <c r="C3182" t="s">
        <v>53</v>
      </c>
      <c r="D3182" t="s">
        <v>26</v>
      </c>
      <c r="E3182">
        <v>14</v>
      </c>
      <c r="F3182" t="str">
        <f t="shared" si="49"/>
        <v>Aggregate1-in-2October Monthly System Peak DayAll14</v>
      </c>
      <c r="G3182">
        <v>36.746549999999999</v>
      </c>
      <c r="H3182">
        <v>38.638339999999999</v>
      </c>
      <c r="I3182">
        <v>77.607900000000001</v>
      </c>
      <c r="J3182">
        <v>-9.2343530000000005</v>
      </c>
      <c r="K3182">
        <v>-2.6609370000000001</v>
      </c>
      <c r="L3182">
        <v>1.891791</v>
      </c>
      <c r="M3182">
        <v>6.4445199999999998</v>
      </c>
      <c r="N3182">
        <v>13.01793</v>
      </c>
      <c r="O3182">
        <v>4789</v>
      </c>
      <c r="P3182" t="s">
        <v>59</v>
      </c>
      <c r="Q3182" t="s">
        <v>60</v>
      </c>
    </row>
    <row r="3183" spans="1:17" x14ac:dyDescent="0.25">
      <c r="A3183" t="s">
        <v>30</v>
      </c>
      <c r="B3183" t="s">
        <v>36</v>
      </c>
      <c r="C3183" t="s">
        <v>54</v>
      </c>
      <c r="D3183" t="s">
        <v>48</v>
      </c>
      <c r="E3183">
        <v>14</v>
      </c>
      <c r="F3183" t="str">
        <f t="shared" si="49"/>
        <v>Average Per Ton1-in-2September Monthly System Peak Day30% Cycling14</v>
      </c>
      <c r="G3183">
        <v>1.005749</v>
      </c>
      <c r="H3183">
        <v>1.0701309999999999</v>
      </c>
      <c r="I3183">
        <v>87.713899999999995</v>
      </c>
      <c r="J3183">
        <v>-9.9479600000000001E-2</v>
      </c>
      <c r="K3183">
        <v>-2.6692999999999999E-3</v>
      </c>
      <c r="L3183">
        <v>6.4381300000000002E-2</v>
      </c>
      <c r="M3183">
        <v>0.13143189999999999</v>
      </c>
      <c r="N3183">
        <v>0.22824220000000001</v>
      </c>
      <c r="O3183">
        <v>1337</v>
      </c>
      <c r="P3183" t="s">
        <v>59</v>
      </c>
      <c r="Q3183" t="s">
        <v>60</v>
      </c>
    </row>
    <row r="3184" spans="1:17" x14ac:dyDescent="0.25">
      <c r="A3184" t="s">
        <v>28</v>
      </c>
      <c r="B3184" t="s">
        <v>36</v>
      </c>
      <c r="C3184" t="s">
        <v>54</v>
      </c>
      <c r="D3184" t="s">
        <v>48</v>
      </c>
      <c r="E3184">
        <v>14</v>
      </c>
      <c r="F3184" t="str">
        <f t="shared" si="49"/>
        <v>Average Per Premise1-in-2September Monthly System Peak Day30% Cycling14</v>
      </c>
      <c r="G3184">
        <v>10.67057</v>
      </c>
      <c r="H3184">
        <v>11.353630000000001</v>
      </c>
      <c r="I3184">
        <v>87.713899999999995</v>
      </c>
      <c r="J3184">
        <v>-1.055436</v>
      </c>
      <c r="K3184">
        <v>-2.83196E-2</v>
      </c>
      <c r="L3184">
        <v>0.68305830000000001</v>
      </c>
      <c r="M3184">
        <v>1.394436</v>
      </c>
      <c r="N3184">
        <v>2.4215529999999998</v>
      </c>
      <c r="O3184">
        <v>1337</v>
      </c>
      <c r="P3184" t="s">
        <v>59</v>
      </c>
      <c r="Q3184" t="s">
        <v>60</v>
      </c>
    </row>
    <row r="3185" spans="1:17" x14ac:dyDescent="0.25">
      <c r="A3185" t="s">
        <v>29</v>
      </c>
      <c r="B3185" t="s">
        <v>36</v>
      </c>
      <c r="C3185" t="s">
        <v>54</v>
      </c>
      <c r="D3185" t="s">
        <v>48</v>
      </c>
      <c r="E3185">
        <v>14</v>
      </c>
      <c r="F3185" t="str">
        <f t="shared" si="49"/>
        <v>Average Per Device1-in-2September Monthly System Peak Day30% Cycling14</v>
      </c>
      <c r="G3185">
        <v>3.907575</v>
      </c>
      <c r="H3185">
        <v>4.1577120000000001</v>
      </c>
      <c r="I3185">
        <v>87.713899999999995</v>
      </c>
      <c r="J3185">
        <v>-0.38650190000000001</v>
      </c>
      <c r="K3185">
        <v>-1.03707E-2</v>
      </c>
      <c r="L3185">
        <v>0.25013659999999999</v>
      </c>
      <c r="M3185">
        <v>0.51064399999999999</v>
      </c>
      <c r="N3185">
        <v>0.88677519999999999</v>
      </c>
      <c r="O3185">
        <v>1337</v>
      </c>
      <c r="P3185" t="s">
        <v>59</v>
      </c>
      <c r="Q3185" t="s">
        <v>60</v>
      </c>
    </row>
    <row r="3186" spans="1:17" x14ac:dyDescent="0.25">
      <c r="A3186" t="s">
        <v>43</v>
      </c>
      <c r="B3186" t="s">
        <v>36</v>
      </c>
      <c r="C3186" t="s">
        <v>54</v>
      </c>
      <c r="D3186" t="s">
        <v>48</v>
      </c>
      <c r="E3186">
        <v>14</v>
      </c>
      <c r="F3186" t="str">
        <f t="shared" si="49"/>
        <v>Aggregate1-in-2September Monthly System Peak Day30% Cycling14</v>
      </c>
      <c r="G3186">
        <v>14.26656</v>
      </c>
      <c r="H3186">
        <v>15.17981</v>
      </c>
      <c r="I3186">
        <v>87.713899999999995</v>
      </c>
      <c r="J3186">
        <v>-1.4111180000000001</v>
      </c>
      <c r="K3186">
        <v>-3.7863399999999998E-2</v>
      </c>
      <c r="L3186">
        <v>0.91324890000000003</v>
      </c>
      <c r="M3186">
        <v>1.8643609999999999</v>
      </c>
      <c r="N3186">
        <v>3.237616</v>
      </c>
      <c r="O3186">
        <v>1337</v>
      </c>
      <c r="P3186" t="s">
        <v>59</v>
      </c>
      <c r="Q3186" t="s">
        <v>60</v>
      </c>
    </row>
    <row r="3187" spans="1:17" x14ac:dyDescent="0.25">
      <c r="A3187" t="s">
        <v>30</v>
      </c>
      <c r="B3187" t="s">
        <v>36</v>
      </c>
      <c r="C3187" t="s">
        <v>54</v>
      </c>
      <c r="D3187" t="s">
        <v>31</v>
      </c>
      <c r="E3187">
        <v>14</v>
      </c>
      <c r="F3187" t="str">
        <f t="shared" si="49"/>
        <v>Average Per Ton1-in-2September Monthly System Peak Day50% Cycling14</v>
      </c>
      <c r="G3187">
        <v>0.94990490000000005</v>
      </c>
      <c r="H3187">
        <v>1.036108</v>
      </c>
      <c r="I3187">
        <v>86.304900000000004</v>
      </c>
      <c r="J3187">
        <v>-0.14075599999999999</v>
      </c>
      <c r="K3187">
        <v>-6.6667999999999996E-3</v>
      </c>
      <c r="L3187">
        <v>8.6203000000000002E-2</v>
      </c>
      <c r="M3187">
        <v>0.1790728</v>
      </c>
      <c r="N3187">
        <v>0.3131621</v>
      </c>
      <c r="O3187">
        <v>3452</v>
      </c>
      <c r="P3187" t="s">
        <v>59</v>
      </c>
      <c r="Q3187" t="s">
        <v>60</v>
      </c>
    </row>
    <row r="3188" spans="1:17" x14ac:dyDescent="0.25">
      <c r="A3188" t="s">
        <v>28</v>
      </c>
      <c r="B3188" t="s">
        <v>36</v>
      </c>
      <c r="C3188" t="s">
        <v>54</v>
      </c>
      <c r="D3188" t="s">
        <v>31</v>
      </c>
      <c r="E3188">
        <v>14</v>
      </c>
      <c r="F3188" t="str">
        <f t="shared" si="49"/>
        <v>Average Per Premise1-in-2September Monthly System Peak Day50% Cycling14</v>
      </c>
      <c r="G3188">
        <v>8.1869320000000005</v>
      </c>
      <c r="H3188">
        <v>8.9298889999999993</v>
      </c>
      <c r="I3188">
        <v>86.304900000000004</v>
      </c>
      <c r="J3188">
        <v>-1.2131320000000001</v>
      </c>
      <c r="K3188">
        <v>-5.7459000000000003E-2</v>
      </c>
      <c r="L3188">
        <v>0.74295659999999997</v>
      </c>
      <c r="M3188">
        <v>1.543372</v>
      </c>
      <c r="N3188">
        <v>2.6990460000000001</v>
      </c>
      <c r="O3188">
        <v>3452</v>
      </c>
      <c r="P3188" t="s">
        <v>59</v>
      </c>
      <c r="Q3188" t="s">
        <v>60</v>
      </c>
    </row>
    <row r="3189" spans="1:17" x14ac:dyDescent="0.25">
      <c r="A3189" t="s">
        <v>29</v>
      </c>
      <c r="B3189" t="s">
        <v>36</v>
      </c>
      <c r="C3189" t="s">
        <v>54</v>
      </c>
      <c r="D3189" t="s">
        <v>31</v>
      </c>
      <c r="E3189">
        <v>14</v>
      </c>
      <c r="F3189" t="str">
        <f t="shared" si="49"/>
        <v>Average Per Device1-in-2September Monthly System Peak Day50% Cycling14</v>
      </c>
      <c r="G3189">
        <v>3.6841719999999998</v>
      </c>
      <c r="H3189">
        <v>4.0185079999999997</v>
      </c>
      <c r="I3189">
        <v>86.304900000000004</v>
      </c>
      <c r="J3189">
        <v>-0.54591730000000005</v>
      </c>
      <c r="K3189">
        <v>-2.5856899999999999E-2</v>
      </c>
      <c r="L3189">
        <v>0.3343353</v>
      </c>
      <c r="M3189">
        <v>0.69452749999999996</v>
      </c>
      <c r="N3189">
        <v>1.214588</v>
      </c>
      <c r="O3189">
        <v>3452</v>
      </c>
      <c r="P3189" t="s">
        <v>59</v>
      </c>
      <c r="Q3189" t="s">
        <v>60</v>
      </c>
    </row>
    <row r="3190" spans="1:17" x14ac:dyDescent="0.25">
      <c r="A3190" t="s">
        <v>43</v>
      </c>
      <c r="B3190" t="s">
        <v>36</v>
      </c>
      <c r="C3190" t="s">
        <v>54</v>
      </c>
      <c r="D3190" t="s">
        <v>31</v>
      </c>
      <c r="E3190">
        <v>14</v>
      </c>
      <c r="F3190" t="str">
        <f t="shared" si="49"/>
        <v>Aggregate1-in-2September Monthly System Peak Day50% Cycling14</v>
      </c>
      <c r="G3190">
        <v>28.261289999999999</v>
      </c>
      <c r="H3190">
        <v>30.825980000000001</v>
      </c>
      <c r="I3190">
        <v>86.304900000000004</v>
      </c>
      <c r="J3190">
        <v>-4.1877319999999996</v>
      </c>
      <c r="K3190">
        <v>-0.19834850000000001</v>
      </c>
      <c r="L3190">
        <v>2.564686</v>
      </c>
      <c r="M3190">
        <v>5.3277210000000004</v>
      </c>
      <c r="N3190">
        <v>9.3171049999999997</v>
      </c>
      <c r="O3190">
        <v>3452</v>
      </c>
      <c r="P3190" t="s">
        <v>59</v>
      </c>
      <c r="Q3190" t="s">
        <v>60</v>
      </c>
    </row>
    <row r="3191" spans="1:17" x14ac:dyDescent="0.25">
      <c r="A3191" t="s">
        <v>30</v>
      </c>
      <c r="B3191" t="s">
        <v>36</v>
      </c>
      <c r="C3191" t="s">
        <v>54</v>
      </c>
      <c r="D3191" t="s">
        <v>26</v>
      </c>
      <c r="E3191">
        <v>14</v>
      </c>
      <c r="F3191" t="str">
        <f t="shared" si="49"/>
        <v>Average Per Ton1-in-2September Monthly System Peak DayAll14</v>
      </c>
      <c r="G3191">
        <v>0.96549669999999999</v>
      </c>
      <c r="H3191">
        <v>1.045607</v>
      </c>
      <c r="I3191">
        <v>86.698300000000003</v>
      </c>
      <c r="J3191">
        <v>-0.1292317</v>
      </c>
      <c r="K3191">
        <v>-5.5507000000000004E-3</v>
      </c>
      <c r="L3191">
        <v>8.0110399999999998E-2</v>
      </c>
      <c r="M3191">
        <v>0.16577149999999999</v>
      </c>
      <c r="N3191">
        <v>0.2894525</v>
      </c>
      <c r="O3191">
        <v>4789</v>
      </c>
      <c r="P3191" t="s">
        <v>59</v>
      </c>
      <c r="Q3191" t="s">
        <v>60</v>
      </c>
    </row>
    <row r="3192" spans="1:17" x14ac:dyDescent="0.25">
      <c r="A3192" t="s">
        <v>28</v>
      </c>
      <c r="B3192" t="s">
        <v>36</v>
      </c>
      <c r="C3192" t="s">
        <v>54</v>
      </c>
      <c r="D3192" t="s">
        <v>26</v>
      </c>
      <c r="E3192">
        <v>14</v>
      </c>
      <c r="F3192" t="str">
        <f t="shared" si="49"/>
        <v>Average Per Premise1-in-2September Monthly System Peak DayAll14</v>
      </c>
      <c r="G3192">
        <v>8.8579539999999994</v>
      </c>
      <c r="H3192">
        <v>9.5929269999999995</v>
      </c>
      <c r="I3192">
        <v>86.698300000000003</v>
      </c>
      <c r="J3192">
        <v>-1.1856359999999999</v>
      </c>
      <c r="K3192">
        <v>-5.0924700000000003E-2</v>
      </c>
      <c r="L3192">
        <v>0.73497310000000005</v>
      </c>
      <c r="M3192">
        <v>1.5208710000000001</v>
      </c>
      <c r="N3192">
        <v>2.655583</v>
      </c>
      <c r="O3192">
        <v>4789</v>
      </c>
      <c r="P3192" t="s">
        <v>59</v>
      </c>
      <c r="Q3192" t="s">
        <v>60</v>
      </c>
    </row>
    <row r="3193" spans="1:17" x14ac:dyDescent="0.25">
      <c r="A3193" t="s">
        <v>29</v>
      </c>
      <c r="B3193" t="s">
        <v>36</v>
      </c>
      <c r="C3193" t="s">
        <v>54</v>
      </c>
      <c r="D3193" t="s">
        <v>26</v>
      </c>
      <c r="E3193">
        <v>14</v>
      </c>
      <c r="F3193" t="str">
        <f t="shared" si="49"/>
        <v>Average Per Device1-in-2September Monthly System Peak DayAll14</v>
      </c>
      <c r="G3193">
        <v>3.746753</v>
      </c>
      <c r="H3193">
        <v>4.0576340000000002</v>
      </c>
      <c r="I3193">
        <v>86.698300000000003</v>
      </c>
      <c r="J3193">
        <v>-0.50150260000000002</v>
      </c>
      <c r="K3193">
        <v>-2.1540199999999999E-2</v>
      </c>
      <c r="L3193">
        <v>0.3108803</v>
      </c>
      <c r="M3193">
        <v>0.64330069999999995</v>
      </c>
      <c r="N3193">
        <v>1.1232629999999999</v>
      </c>
      <c r="O3193">
        <v>4789</v>
      </c>
      <c r="P3193" t="s">
        <v>59</v>
      </c>
      <c r="Q3193" t="s">
        <v>60</v>
      </c>
    </row>
    <row r="3194" spans="1:17" x14ac:dyDescent="0.25">
      <c r="A3194" t="s">
        <v>43</v>
      </c>
      <c r="B3194" t="s">
        <v>36</v>
      </c>
      <c r="C3194" t="s">
        <v>54</v>
      </c>
      <c r="D3194" t="s">
        <v>26</v>
      </c>
      <c r="E3194">
        <v>14</v>
      </c>
      <c r="F3194" t="str">
        <f t="shared" si="49"/>
        <v>Aggregate1-in-2September Monthly System Peak DayAll14</v>
      </c>
      <c r="G3194">
        <v>42.420740000000002</v>
      </c>
      <c r="H3194">
        <v>45.940530000000003</v>
      </c>
      <c r="I3194">
        <v>86.698300000000003</v>
      </c>
      <c r="J3194">
        <v>-5.678013</v>
      </c>
      <c r="K3194">
        <v>-0.2438786</v>
      </c>
      <c r="L3194">
        <v>3.5197859999999999</v>
      </c>
      <c r="M3194">
        <v>7.2834510000000003</v>
      </c>
      <c r="N3194">
        <v>12.71759</v>
      </c>
      <c r="O3194">
        <v>4789</v>
      </c>
      <c r="P3194" t="s">
        <v>59</v>
      </c>
      <c r="Q3194" t="s">
        <v>60</v>
      </c>
    </row>
    <row r="3195" spans="1:17" x14ac:dyDescent="0.25">
      <c r="A3195" t="s">
        <v>30</v>
      </c>
      <c r="B3195" t="s">
        <v>36</v>
      </c>
      <c r="C3195" t="s">
        <v>49</v>
      </c>
      <c r="D3195" t="s">
        <v>48</v>
      </c>
      <c r="E3195">
        <v>15</v>
      </c>
      <c r="F3195" t="str">
        <f t="shared" si="49"/>
        <v>Average Per Ton1-in-2August Monthly System Peak Day30% Cycling15</v>
      </c>
      <c r="G3195">
        <v>0.98048630000000003</v>
      </c>
      <c r="H3195">
        <v>1.051013</v>
      </c>
      <c r="I3195">
        <v>84.982100000000003</v>
      </c>
      <c r="J3195">
        <v>-0.1131278</v>
      </c>
      <c r="K3195">
        <v>-4.6233000000000003E-3</v>
      </c>
      <c r="L3195">
        <v>7.0526500000000006E-2</v>
      </c>
      <c r="M3195">
        <v>0.14567640000000001</v>
      </c>
      <c r="N3195">
        <v>0.25418089999999999</v>
      </c>
      <c r="O3195">
        <v>1337</v>
      </c>
      <c r="P3195" t="s">
        <v>59</v>
      </c>
      <c r="Q3195" t="s">
        <v>60</v>
      </c>
    </row>
    <row r="3196" spans="1:17" x14ac:dyDescent="0.25">
      <c r="A3196" t="s">
        <v>28</v>
      </c>
      <c r="B3196" t="s">
        <v>36</v>
      </c>
      <c r="C3196" t="s">
        <v>49</v>
      </c>
      <c r="D3196" t="s">
        <v>48</v>
      </c>
      <c r="E3196">
        <v>15</v>
      </c>
      <c r="F3196" t="str">
        <f t="shared" si="49"/>
        <v>Average Per Premise1-in-2August Monthly System Peak Day30% Cycling15</v>
      </c>
      <c r="G3196">
        <v>10.40254</v>
      </c>
      <c r="H3196">
        <v>11.1508</v>
      </c>
      <c r="I3196">
        <v>84.982100000000003</v>
      </c>
      <c r="J3196">
        <v>-1.2002379999999999</v>
      </c>
      <c r="K3196">
        <v>-4.9051699999999997E-2</v>
      </c>
      <c r="L3196">
        <v>0.74825640000000004</v>
      </c>
      <c r="M3196">
        <v>1.5455639999999999</v>
      </c>
      <c r="N3196">
        <v>2.6967509999999999</v>
      </c>
      <c r="O3196">
        <v>1337</v>
      </c>
      <c r="P3196" t="s">
        <v>59</v>
      </c>
      <c r="Q3196" t="s">
        <v>60</v>
      </c>
    </row>
    <row r="3197" spans="1:17" x14ac:dyDescent="0.25">
      <c r="A3197" t="s">
        <v>29</v>
      </c>
      <c r="B3197" t="s">
        <v>36</v>
      </c>
      <c r="C3197" t="s">
        <v>49</v>
      </c>
      <c r="D3197" t="s">
        <v>48</v>
      </c>
      <c r="E3197">
        <v>15</v>
      </c>
      <c r="F3197" t="str">
        <f t="shared" si="49"/>
        <v>Average Per Device1-in-2August Monthly System Peak Day30% Cycling15</v>
      </c>
      <c r="G3197">
        <v>3.8094220000000001</v>
      </c>
      <c r="H3197">
        <v>4.0834339999999996</v>
      </c>
      <c r="I3197">
        <v>84.982100000000003</v>
      </c>
      <c r="J3197">
        <v>-0.43952839999999999</v>
      </c>
      <c r="K3197">
        <v>-1.7962800000000001E-2</v>
      </c>
      <c r="L3197">
        <v>0.27401229999999999</v>
      </c>
      <c r="M3197">
        <v>0.56598729999999997</v>
      </c>
      <c r="N3197">
        <v>0.98755289999999996</v>
      </c>
      <c r="O3197">
        <v>1337</v>
      </c>
      <c r="P3197" t="s">
        <v>59</v>
      </c>
      <c r="Q3197" t="s">
        <v>60</v>
      </c>
    </row>
    <row r="3198" spans="1:17" x14ac:dyDescent="0.25">
      <c r="A3198" t="s">
        <v>43</v>
      </c>
      <c r="B3198" t="s">
        <v>36</v>
      </c>
      <c r="C3198" t="s">
        <v>49</v>
      </c>
      <c r="D3198" t="s">
        <v>48</v>
      </c>
      <c r="E3198">
        <v>15</v>
      </c>
      <c r="F3198" t="str">
        <f t="shared" si="49"/>
        <v>Aggregate1-in-2August Monthly System Peak Day30% Cycling15</v>
      </c>
      <c r="G3198">
        <v>13.908200000000001</v>
      </c>
      <c r="H3198">
        <v>14.908620000000001</v>
      </c>
      <c r="I3198">
        <v>84.982100000000003</v>
      </c>
      <c r="J3198">
        <v>-1.6047180000000001</v>
      </c>
      <c r="K3198">
        <v>-6.5582100000000004E-2</v>
      </c>
      <c r="L3198">
        <v>1.0004189999999999</v>
      </c>
      <c r="M3198">
        <v>2.0664199999999999</v>
      </c>
      <c r="N3198">
        <v>3.605556</v>
      </c>
      <c r="O3198">
        <v>1337</v>
      </c>
      <c r="P3198" t="s">
        <v>59</v>
      </c>
      <c r="Q3198" t="s">
        <v>60</v>
      </c>
    </row>
    <row r="3199" spans="1:17" x14ac:dyDescent="0.25">
      <c r="A3199" t="s">
        <v>30</v>
      </c>
      <c r="B3199" t="s">
        <v>36</v>
      </c>
      <c r="C3199" t="s">
        <v>49</v>
      </c>
      <c r="D3199" t="s">
        <v>31</v>
      </c>
      <c r="E3199">
        <v>15</v>
      </c>
      <c r="F3199" t="str">
        <f t="shared" si="49"/>
        <v>Average Per Ton1-in-2August Monthly System Peak Day50% Cycling15</v>
      </c>
      <c r="G3199">
        <v>0.9383629</v>
      </c>
      <c r="H3199">
        <v>1.02806</v>
      </c>
      <c r="I3199">
        <v>84.072199999999995</v>
      </c>
      <c r="J3199">
        <v>-0.1541546</v>
      </c>
      <c r="K3199">
        <v>-1.0085200000000001E-2</v>
      </c>
      <c r="L3199">
        <v>8.9696700000000004E-2</v>
      </c>
      <c r="M3199">
        <v>0.1894787</v>
      </c>
      <c r="N3199">
        <v>0.33354800000000001</v>
      </c>
      <c r="O3199">
        <v>3452</v>
      </c>
      <c r="P3199" t="s">
        <v>59</v>
      </c>
      <c r="Q3199" t="s">
        <v>60</v>
      </c>
    </row>
    <row r="3200" spans="1:17" x14ac:dyDescent="0.25">
      <c r="A3200" t="s">
        <v>28</v>
      </c>
      <c r="B3200" t="s">
        <v>36</v>
      </c>
      <c r="C3200" t="s">
        <v>49</v>
      </c>
      <c r="D3200" t="s">
        <v>31</v>
      </c>
      <c r="E3200">
        <v>15</v>
      </c>
      <c r="F3200" t="str">
        <f t="shared" si="49"/>
        <v>Average Per Premise1-in-2August Monthly System Peak Day50% Cycling15</v>
      </c>
      <c r="G3200">
        <v>8.0874550000000003</v>
      </c>
      <c r="H3200">
        <v>8.8605219999999996</v>
      </c>
      <c r="I3200">
        <v>84.072199999999995</v>
      </c>
      <c r="J3200">
        <v>-1.3286100000000001</v>
      </c>
      <c r="K3200">
        <v>-8.6921499999999999E-2</v>
      </c>
      <c r="L3200">
        <v>0.77306790000000003</v>
      </c>
      <c r="M3200">
        <v>1.633057</v>
      </c>
      <c r="N3200">
        <v>2.8747449999999999</v>
      </c>
      <c r="O3200">
        <v>3452</v>
      </c>
      <c r="P3200" t="s">
        <v>59</v>
      </c>
      <c r="Q3200" t="s">
        <v>60</v>
      </c>
    </row>
    <row r="3201" spans="1:17" x14ac:dyDescent="0.25">
      <c r="A3201" t="s">
        <v>29</v>
      </c>
      <c r="B3201" t="s">
        <v>36</v>
      </c>
      <c r="C3201" t="s">
        <v>49</v>
      </c>
      <c r="D3201" t="s">
        <v>31</v>
      </c>
      <c r="E3201">
        <v>15</v>
      </c>
      <c r="F3201" t="str">
        <f t="shared" si="49"/>
        <v>Average Per Device1-in-2August Monthly System Peak Day50% Cycling15</v>
      </c>
      <c r="G3201">
        <v>3.6394069999999998</v>
      </c>
      <c r="H3201">
        <v>3.9872930000000002</v>
      </c>
      <c r="I3201">
        <v>84.072199999999995</v>
      </c>
      <c r="J3201">
        <v>-0.59788300000000005</v>
      </c>
      <c r="K3201">
        <v>-3.9115299999999999E-2</v>
      </c>
      <c r="L3201">
        <v>0.34788560000000002</v>
      </c>
      <c r="M3201">
        <v>0.73488640000000005</v>
      </c>
      <c r="N3201">
        <v>1.2936540000000001</v>
      </c>
      <c r="O3201">
        <v>3452</v>
      </c>
      <c r="P3201" t="s">
        <v>59</v>
      </c>
      <c r="Q3201" t="s">
        <v>60</v>
      </c>
    </row>
    <row r="3202" spans="1:17" x14ac:dyDescent="0.25">
      <c r="A3202" t="s">
        <v>43</v>
      </c>
      <c r="B3202" t="s">
        <v>36</v>
      </c>
      <c r="C3202" t="s">
        <v>49</v>
      </c>
      <c r="D3202" t="s">
        <v>31</v>
      </c>
      <c r="E3202">
        <v>15</v>
      </c>
      <c r="F3202" t="str">
        <f t="shared" si="49"/>
        <v>Aggregate1-in-2August Monthly System Peak Day50% Cycling15</v>
      </c>
      <c r="G3202">
        <v>27.91789</v>
      </c>
      <c r="H3202">
        <v>30.58652</v>
      </c>
      <c r="I3202">
        <v>84.072199999999995</v>
      </c>
      <c r="J3202">
        <v>-4.58636</v>
      </c>
      <c r="K3202">
        <v>-0.30005310000000002</v>
      </c>
      <c r="L3202">
        <v>2.6686299999999998</v>
      </c>
      <c r="M3202">
        <v>5.6373139999999999</v>
      </c>
      <c r="N3202">
        <v>9.9236210000000007</v>
      </c>
      <c r="O3202">
        <v>3452</v>
      </c>
      <c r="P3202" t="s">
        <v>59</v>
      </c>
      <c r="Q3202" t="s">
        <v>60</v>
      </c>
    </row>
    <row r="3203" spans="1:17" x14ac:dyDescent="0.25">
      <c r="A3203" t="s">
        <v>30</v>
      </c>
      <c r="B3203" t="s">
        <v>36</v>
      </c>
      <c r="C3203" t="s">
        <v>49</v>
      </c>
      <c r="D3203" t="s">
        <v>26</v>
      </c>
      <c r="E3203">
        <v>15</v>
      </c>
      <c r="F3203" t="str">
        <f t="shared" ref="F3203:F3266" si="50">CONCATENATE(A3203,B3203,C3203,D3203,E3203)</f>
        <v>Average Per Ton1-in-2August Monthly System Peak DayAll15</v>
      </c>
      <c r="G3203">
        <v>0.95012379999999996</v>
      </c>
      <c r="H3203">
        <v>1.0344679999999999</v>
      </c>
      <c r="I3203">
        <v>84.326300000000003</v>
      </c>
      <c r="J3203">
        <v>-0.14269989999999999</v>
      </c>
      <c r="K3203">
        <v>-8.5602999999999999E-3</v>
      </c>
      <c r="L3203">
        <v>8.43444E-2</v>
      </c>
      <c r="M3203">
        <v>0.17724909999999999</v>
      </c>
      <c r="N3203">
        <v>0.31138870000000002</v>
      </c>
      <c r="O3203">
        <v>4789</v>
      </c>
      <c r="P3203" t="s">
        <v>59</v>
      </c>
      <c r="Q3203" t="s">
        <v>60</v>
      </c>
    </row>
    <row r="3204" spans="1:17" x14ac:dyDescent="0.25">
      <c r="A3204" t="s">
        <v>28</v>
      </c>
      <c r="B3204" t="s">
        <v>36</v>
      </c>
      <c r="C3204" t="s">
        <v>49</v>
      </c>
      <c r="D3204" t="s">
        <v>26</v>
      </c>
      <c r="E3204">
        <v>15</v>
      </c>
      <c r="F3204" t="str">
        <f t="shared" si="50"/>
        <v>Average Per Premise1-in-2August Monthly System Peak DayAll15</v>
      </c>
      <c r="G3204">
        <v>8.7169150000000002</v>
      </c>
      <c r="H3204">
        <v>9.4907330000000005</v>
      </c>
      <c r="I3204">
        <v>84.326300000000003</v>
      </c>
      <c r="J3204">
        <v>-1.3092010000000001</v>
      </c>
      <c r="K3204">
        <v>-7.8536300000000003E-2</v>
      </c>
      <c r="L3204">
        <v>0.77381820000000001</v>
      </c>
      <c r="M3204">
        <v>1.6261730000000001</v>
      </c>
      <c r="N3204">
        <v>2.8568370000000001</v>
      </c>
      <c r="O3204">
        <v>4789</v>
      </c>
      <c r="P3204" t="s">
        <v>59</v>
      </c>
      <c r="Q3204" t="s">
        <v>60</v>
      </c>
    </row>
    <row r="3205" spans="1:17" x14ac:dyDescent="0.25">
      <c r="A3205" t="s">
        <v>29</v>
      </c>
      <c r="B3205" t="s">
        <v>36</v>
      </c>
      <c r="C3205" t="s">
        <v>49</v>
      </c>
      <c r="D3205" t="s">
        <v>26</v>
      </c>
      <c r="E3205">
        <v>15</v>
      </c>
      <c r="F3205" t="str">
        <f t="shared" si="50"/>
        <v>Average Per Device1-in-2August Monthly System Peak DayAll15</v>
      </c>
      <c r="G3205">
        <v>3.6870959999999999</v>
      </c>
      <c r="H3205">
        <v>4.0144070000000003</v>
      </c>
      <c r="I3205">
        <v>84.326300000000003</v>
      </c>
      <c r="J3205">
        <v>-0.55376809999999999</v>
      </c>
      <c r="K3205">
        <v>-3.3219400000000003E-2</v>
      </c>
      <c r="L3205">
        <v>0.32731100000000002</v>
      </c>
      <c r="M3205">
        <v>0.68784140000000005</v>
      </c>
      <c r="N3205">
        <v>1.2083900000000001</v>
      </c>
      <c r="O3205">
        <v>4789</v>
      </c>
      <c r="P3205" t="s">
        <v>59</v>
      </c>
      <c r="Q3205" t="s">
        <v>60</v>
      </c>
    </row>
    <row r="3206" spans="1:17" x14ac:dyDescent="0.25">
      <c r="A3206" t="s">
        <v>43</v>
      </c>
      <c r="B3206" t="s">
        <v>36</v>
      </c>
      <c r="C3206" t="s">
        <v>49</v>
      </c>
      <c r="D3206" t="s">
        <v>26</v>
      </c>
      <c r="E3206">
        <v>15</v>
      </c>
      <c r="F3206" t="str">
        <f t="shared" si="50"/>
        <v>Aggregate1-in-2August Monthly System Peak DayAll15</v>
      </c>
      <c r="G3206">
        <v>41.745310000000003</v>
      </c>
      <c r="H3206">
        <v>45.451120000000003</v>
      </c>
      <c r="I3206">
        <v>84.326300000000003</v>
      </c>
      <c r="J3206">
        <v>-6.2697620000000001</v>
      </c>
      <c r="K3206">
        <v>-0.37611050000000001</v>
      </c>
      <c r="L3206">
        <v>3.7058149999999999</v>
      </c>
      <c r="M3206">
        <v>7.7877409999999996</v>
      </c>
      <c r="N3206">
        <v>13.68139</v>
      </c>
      <c r="O3206">
        <v>4789</v>
      </c>
      <c r="P3206" t="s">
        <v>59</v>
      </c>
      <c r="Q3206" t="s">
        <v>60</v>
      </c>
    </row>
    <row r="3207" spans="1:17" x14ac:dyDescent="0.25">
      <c r="A3207" t="s">
        <v>30</v>
      </c>
      <c r="B3207" t="s">
        <v>36</v>
      </c>
      <c r="C3207" t="s">
        <v>37</v>
      </c>
      <c r="D3207" t="s">
        <v>48</v>
      </c>
      <c r="E3207">
        <v>15</v>
      </c>
      <c r="F3207" t="str">
        <f t="shared" si="50"/>
        <v>Average Per Ton1-in-2August Typical Event Day30% Cycling15</v>
      </c>
      <c r="G3207">
        <v>0.88898410000000005</v>
      </c>
      <c r="H3207">
        <v>0.95368529999999996</v>
      </c>
      <c r="I3207">
        <v>82.040499999999994</v>
      </c>
      <c r="J3207">
        <v>-0.12964829999999999</v>
      </c>
      <c r="K3207">
        <v>-1.4825E-2</v>
      </c>
      <c r="L3207">
        <v>6.47012E-2</v>
      </c>
      <c r="M3207">
        <v>0.14422750000000001</v>
      </c>
      <c r="N3207">
        <v>0.25905080000000003</v>
      </c>
      <c r="O3207">
        <v>1337</v>
      </c>
      <c r="P3207" t="s">
        <v>59</v>
      </c>
      <c r="Q3207" t="s">
        <v>60</v>
      </c>
    </row>
    <row r="3208" spans="1:17" x14ac:dyDescent="0.25">
      <c r="A3208" t="s">
        <v>28</v>
      </c>
      <c r="B3208" t="s">
        <v>36</v>
      </c>
      <c r="C3208" t="s">
        <v>37</v>
      </c>
      <c r="D3208" t="s">
        <v>48</v>
      </c>
      <c r="E3208">
        <v>15</v>
      </c>
      <c r="F3208" t="str">
        <f t="shared" si="50"/>
        <v>Average Per Premise1-in-2August Typical Event Day30% Cycling15</v>
      </c>
      <c r="G3208">
        <v>9.4317430000000009</v>
      </c>
      <c r="H3208">
        <v>10.11819</v>
      </c>
      <c r="I3208">
        <v>82.040499999999994</v>
      </c>
      <c r="J3208">
        <v>-1.375513</v>
      </c>
      <c r="K3208">
        <v>-0.15728719999999999</v>
      </c>
      <c r="L3208">
        <v>0.68645239999999996</v>
      </c>
      <c r="M3208">
        <v>1.530192</v>
      </c>
      <c r="N3208">
        <v>2.748418</v>
      </c>
      <c r="O3208">
        <v>1337</v>
      </c>
      <c r="P3208" t="s">
        <v>59</v>
      </c>
      <c r="Q3208" t="s">
        <v>60</v>
      </c>
    </row>
    <row r="3209" spans="1:17" x14ac:dyDescent="0.25">
      <c r="A3209" t="s">
        <v>29</v>
      </c>
      <c r="B3209" t="s">
        <v>36</v>
      </c>
      <c r="C3209" t="s">
        <v>37</v>
      </c>
      <c r="D3209" t="s">
        <v>48</v>
      </c>
      <c r="E3209">
        <v>15</v>
      </c>
      <c r="F3209" t="str">
        <f t="shared" si="50"/>
        <v>Average Per Device1-in-2August Typical Event Day30% Cycling15</v>
      </c>
      <c r="G3209">
        <v>3.4539140000000002</v>
      </c>
      <c r="H3209">
        <v>3.7052930000000002</v>
      </c>
      <c r="I3209">
        <v>82.040499999999994</v>
      </c>
      <c r="J3209">
        <v>-0.50371440000000001</v>
      </c>
      <c r="K3209">
        <v>-5.7598799999999999E-2</v>
      </c>
      <c r="L3209">
        <v>0.25137959999999998</v>
      </c>
      <c r="M3209">
        <v>0.56035789999999996</v>
      </c>
      <c r="N3209">
        <v>1.0064740000000001</v>
      </c>
      <c r="O3209">
        <v>1337</v>
      </c>
      <c r="P3209" t="s">
        <v>59</v>
      </c>
      <c r="Q3209" t="s">
        <v>60</v>
      </c>
    </row>
    <row r="3210" spans="1:17" x14ac:dyDescent="0.25">
      <c r="A3210" t="s">
        <v>43</v>
      </c>
      <c r="B3210" t="s">
        <v>36</v>
      </c>
      <c r="C3210" t="s">
        <v>37</v>
      </c>
      <c r="D3210" t="s">
        <v>48</v>
      </c>
      <c r="E3210">
        <v>15</v>
      </c>
      <c r="F3210" t="str">
        <f t="shared" si="50"/>
        <v>Aggregate1-in-2August Typical Event Day30% Cycling15</v>
      </c>
      <c r="G3210">
        <v>12.610239999999999</v>
      </c>
      <c r="H3210">
        <v>13.528029999999999</v>
      </c>
      <c r="I3210">
        <v>82.040499999999994</v>
      </c>
      <c r="J3210">
        <v>-1.8390610000000001</v>
      </c>
      <c r="K3210">
        <v>-0.21029310000000001</v>
      </c>
      <c r="L3210">
        <v>0.91778689999999996</v>
      </c>
      <c r="M3210">
        <v>2.0458669999999999</v>
      </c>
      <c r="N3210">
        <v>3.6746349999999999</v>
      </c>
      <c r="O3210">
        <v>1337</v>
      </c>
      <c r="P3210" t="s">
        <v>59</v>
      </c>
      <c r="Q3210" t="s">
        <v>60</v>
      </c>
    </row>
    <row r="3211" spans="1:17" x14ac:dyDescent="0.25">
      <c r="A3211" t="s">
        <v>30</v>
      </c>
      <c r="B3211" t="s">
        <v>36</v>
      </c>
      <c r="C3211" t="s">
        <v>37</v>
      </c>
      <c r="D3211" t="s">
        <v>31</v>
      </c>
      <c r="E3211">
        <v>15</v>
      </c>
      <c r="F3211" t="str">
        <f t="shared" si="50"/>
        <v>Average Per Ton1-in-2August Typical Event Day50% Cycling15</v>
      </c>
      <c r="G3211">
        <v>0.9150836</v>
      </c>
      <c r="H3211">
        <v>0.98817410000000006</v>
      </c>
      <c r="I3211">
        <v>81.273099999999999</v>
      </c>
      <c r="J3211">
        <v>-0.1802011</v>
      </c>
      <c r="K3211">
        <v>-3.0554399999999999E-2</v>
      </c>
      <c r="L3211">
        <v>7.3090500000000003E-2</v>
      </c>
      <c r="M3211">
        <v>0.17673530000000001</v>
      </c>
      <c r="N3211">
        <v>0.32638200000000001</v>
      </c>
      <c r="O3211">
        <v>3452</v>
      </c>
      <c r="P3211" t="s">
        <v>59</v>
      </c>
      <c r="Q3211" t="s">
        <v>60</v>
      </c>
    </row>
    <row r="3212" spans="1:17" x14ac:dyDescent="0.25">
      <c r="A3212" t="s">
        <v>28</v>
      </c>
      <c r="B3212" t="s">
        <v>36</v>
      </c>
      <c r="C3212" t="s">
        <v>37</v>
      </c>
      <c r="D3212" t="s">
        <v>31</v>
      </c>
      <c r="E3212">
        <v>15</v>
      </c>
      <c r="F3212" t="str">
        <f t="shared" si="50"/>
        <v>Average Per Premise1-in-2August Typical Event Day50% Cycling15</v>
      </c>
      <c r="G3212">
        <v>7.8868179999999999</v>
      </c>
      <c r="H3212">
        <v>8.5167619999999999</v>
      </c>
      <c r="I3212">
        <v>81.273099999999999</v>
      </c>
      <c r="J3212">
        <v>-1.553096</v>
      </c>
      <c r="K3212">
        <v>-0.26333859999999998</v>
      </c>
      <c r="L3212">
        <v>0.62994380000000005</v>
      </c>
      <c r="M3212">
        <v>1.523226</v>
      </c>
      <c r="N3212">
        <v>2.8129840000000002</v>
      </c>
      <c r="O3212">
        <v>3452</v>
      </c>
      <c r="P3212" t="s">
        <v>59</v>
      </c>
      <c r="Q3212" t="s">
        <v>60</v>
      </c>
    </row>
    <row r="3213" spans="1:17" x14ac:dyDescent="0.25">
      <c r="A3213" t="s">
        <v>29</v>
      </c>
      <c r="B3213" t="s">
        <v>36</v>
      </c>
      <c r="C3213" t="s">
        <v>37</v>
      </c>
      <c r="D3213" t="s">
        <v>31</v>
      </c>
      <c r="E3213">
        <v>15</v>
      </c>
      <c r="F3213" t="str">
        <f t="shared" si="50"/>
        <v>Average Per Device1-in-2August Typical Event Day50% Cycling15</v>
      </c>
      <c r="G3213">
        <v>3.5491190000000001</v>
      </c>
      <c r="H3213">
        <v>3.8325979999999999</v>
      </c>
      <c r="I3213">
        <v>81.273099999999999</v>
      </c>
      <c r="J3213">
        <v>-0.69890350000000001</v>
      </c>
      <c r="K3213">
        <v>-0.1185041</v>
      </c>
      <c r="L3213">
        <v>0.28347879999999998</v>
      </c>
      <c r="M3213">
        <v>0.68546169999999995</v>
      </c>
      <c r="N3213">
        <v>1.2658609999999999</v>
      </c>
      <c r="O3213">
        <v>3452</v>
      </c>
      <c r="P3213" t="s">
        <v>59</v>
      </c>
      <c r="Q3213" t="s">
        <v>60</v>
      </c>
    </row>
    <row r="3214" spans="1:17" x14ac:dyDescent="0.25">
      <c r="A3214" t="s">
        <v>43</v>
      </c>
      <c r="B3214" t="s">
        <v>36</v>
      </c>
      <c r="C3214" t="s">
        <v>37</v>
      </c>
      <c r="D3214" t="s">
        <v>31</v>
      </c>
      <c r="E3214">
        <v>15</v>
      </c>
      <c r="F3214" t="str">
        <f t="shared" si="50"/>
        <v>Aggregate1-in-2August Typical Event Day50% Cycling15</v>
      </c>
      <c r="G3214">
        <v>27.225300000000001</v>
      </c>
      <c r="H3214">
        <v>29.39986</v>
      </c>
      <c r="I3214">
        <v>81.273099999999999</v>
      </c>
      <c r="J3214">
        <v>-5.3612890000000002</v>
      </c>
      <c r="K3214">
        <v>-0.90904470000000004</v>
      </c>
      <c r="L3214">
        <v>2.174566</v>
      </c>
      <c r="M3214">
        <v>5.2581769999999999</v>
      </c>
      <c r="N3214">
        <v>9.7104199999999992</v>
      </c>
      <c r="O3214">
        <v>3452</v>
      </c>
      <c r="P3214" t="s">
        <v>59</v>
      </c>
      <c r="Q3214" t="s">
        <v>60</v>
      </c>
    </row>
    <row r="3215" spans="1:17" x14ac:dyDescent="0.25">
      <c r="A3215" t="s">
        <v>30</v>
      </c>
      <c r="B3215" t="s">
        <v>36</v>
      </c>
      <c r="C3215" t="s">
        <v>37</v>
      </c>
      <c r="D3215" t="s">
        <v>26</v>
      </c>
      <c r="E3215">
        <v>15</v>
      </c>
      <c r="F3215" t="str">
        <f t="shared" si="50"/>
        <v>Average Per Ton1-in-2August Typical Event DayAll15</v>
      </c>
      <c r="G3215">
        <v>0.90779659999999995</v>
      </c>
      <c r="H3215">
        <v>0.97854479999999999</v>
      </c>
      <c r="I3215">
        <v>81.487300000000005</v>
      </c>
      <c r="J3215">
        <v>-0.1660867</v>
      </c>
      <c r="K3215">
        <v>-2.6162700000000001E-2</v>
      </c>
      <c r="L3215">
        <v>7.0748199999999997E-2</v>
      </c>
      <c r="M3215">
        <v>0.16765910000000001</v>
      </c>
      <c r="N3215">
        <v>0.3075831</v>
      </c>
      <c r="O3215">
        <v>4789</v>
      </c>
      <c r="P3215" t="s">
        <v>59</v>
      </c>
      <c r="Q3215" t="s">
        <v>60</v>
      </c>
    </row>
    <row r="3216" spans="1:17" x14ac:dyDescent="0.25">
      <c r="A3216" t="s">
        <v>28</v>
      </c>
      <c r="B3216" t="s">
        <v>36</v>
      </c>
      <c r="C3216" t="s">
        <v>37</v>
      </c>
      <c r="D3216" t="s">
        <v>26</v>
      </c>
      <c r="E3216">
        <v>15</v>
      </c>
      <c r="F3216" t="str">
        <f t="shared" si="50"/>
        <v>Average Per Premise1-in-2August Typical Event DayAll15</v>
      </c>
      <c r="G3216">
        <v>8.3285839999999993</v>
      </c>
      <c r="H3216">
        <v>8.9776640000000008</v>
      </c>
      <c r="I3216">
        <v>81.487300000000005</v>
      </c>
      <c r="J3216">
        <v>-1.5237639999999999</v>
      </c>
      <c r="K3216">
        <v>-0.2400302</v>
      </c>
      <c r="L3216">
        <v>0.64907959999999998</v>
      </c>
      <c r="M3216">
        <v>1.538189</v>
      </c>
      <c r="N3216">
        <v>2.821923</v>
      </c>
      <c r="O3216">
        <v>4789</v>
      </c>
      <c r="P3216" t="s">
        <v>59</v>
      </c>
      <c r="Q3216" t="s">
        <v>60</v>
      </c>
    </row>
    <row r="3217" spans="1:17" x14ac:dyDescent="0.25">
      <c r="A3217" t="s">
        <v>29</v>
      </c>
      <c r="B3217" t="s">
        <v>36</v>
      </c>
      <c r="C3217" t="s">
        <v>37</v>
      </c>
      <c r="D3217" t="s">
        <v>26</v>
      </c>
      <c r="E3217">
        <v>15</v>
      </c>
      <c r="F3217" t="str">
        <f t="shared" si="50"/>
        <v>Average Per Device1-in-2August Typical Event DayAll15</v>
      </c>
      <c r="G3217">
        <v>3.5228389999999998</v>
      </c>
      <c r="H3217">
        <v>3.7973880000000002</v>
      </c>
      <c r="I3217">
        <v>81.487300000000005</v>
      </c>
      <c r="J3217">
        <v>-0.64452419999999999</v>
      </c>
      <c r="K3217">
        <v>-0.1015284</v>
      </c>
      <c r="L3217">
        <v>0.27454889999999998</v>
      </c>
      <c r="M3217">
        <v>0.65062609999999999</v>
      </c>
      <c r="N3217">
        <v>1.193622</v>
      </c>
      <c r="O3217">
        <v>4789</v>
      </c>
      <c r="P3217" t="s">
        <v>59</v>
      </c>
      <c r="Q3217" t="s">
        <v>60</v>
      </c>
    </row>
    <row r="3218" spans="1:17" x14ac:dyDescent="0.25">
      <c r="A3218" t="s">
        <v>43</v>
      </c>
      <c r="B3218" t="s">
        <v>36</v>
      </c>
      <c r="C3218" t="s">
        <v>37</v>
      </c>
      <c r="D3218" t="s">
        <v>26</v>
      </c>
      <c r="E3218">
        <v>15</v>
      </c>
      <c r="F3218" t="str">
        <f t="shared" si="50"/>
        <v>Aggregate1-in-2August Typical Event DayAll15</v>
      </c>
      <c r="G3218">
        <v>39.885590000000001</v>
      </c>
      <c r="H3218">
        <v>42.994030000000002</v>
      </c>
      <c r="I3218">
        <v>81.487300000000005</v>
      </c>
      <c r="J3218">
        <v>-7.2973039999999996</v>
      </c>
      <c r="K3218">
        <v>-1.149505</v>
      </c>
      <c r="L3218">
        <v>3.1084420000000001</v>
      </c>
      <c r="M3218">
        <v>7.3663889999999999</v>
      </c>
      <c r="N3218">
        <v>13.514189999999999</v>
      </c>
      <c r="O3218">
        <v>4789</v>
      </c>
      <c r="P3218" t="s">
        <v>59</v>
      </c>
      <c r="Q3218" t="s">
        <v>60</v>
      </c>
    </row>
    <row r="3219" spans="1:17" x14ac:dyDescent="0.25">
      <c r="A3219" t="s">
        <v>30</v>
      </c>
      <c r="B3219" t="s">
        <v>36</v>
      </c>
      <c r="C3219" t="s">
        <v>50</v>
      </c>
      <c r="D3219" t="s">
        <v>48</v>
      </c>
      <c r="E3219">
        <v>15</v>
      </c>
      <c r="F3219" t="str">
        <f t="shared" si="50"/>
        <v>Average Per Ton1-in-2July Monthly System Peak Day30% Cycling15</v>
      </c>
      <c r="G3219">
        <v>0.83245829999999998</v>
      </c>
      <c r="H3219">
        <v>0.89356089999999999</v>
      </c>
      <c r="I3219">
        <v>79.258499999999998</v>
      </c>
      <c r="J3219">
        <v>-0.14319960000000001</v>
      </c>
      <c r="K3219">
        <v>-2.2496200000000001E-2</v>
      </c>
      <c r="L3219">
        <v>6.11026E-2</v>
      </c>
      <c r="M3219">
        <v>0.14470140000000001</v>
      </c>
      <c r="N3219">
        <v>0.2654049</v>
      </c>
      <c r="O3219">
        <v>1337</v>
      </c>
      <c r="P3219" t="s">
        <v>59</v>
      </c>
      <c r="Q3219" t="s">
        <v>60</v>
      </c>
    </row>
    <row r="3220" spans="1:17" x14ac:dyDescent="0.25">
      <c r="A3220" t="s">
        <v>28</v>
      </c>
      <c r="B3220" t="s">
        <v>36</v>
      </c>
      <c r="C3220" t="s">
        <v>50</v>
      </c>
      <c r="D3220" t="s">
        <v>48</v>
      </c>
      <c r="E3220">
        <v>15</v>
      </c>
      <c r="F3220" t="str">
        <f t="shared" si="50"/>
        <v>Average Per Premise1-in-2July Monthly System Peak Day30% Cycling15</v>
      </c>
      <c r="G3220">
        <v>8.8320279999999993</v>
      </c>
      <c r="H3220">
        <v>9.4803010000000008</v>
      </c>
      <c r="I3220">
        <v>79.258499999999998</v>
      </c>
      <c r="J3220">
        <v>-1.5192870000000001</v>
      </c>
      <c r="K3220">
        <v>-0.238675</v>
      </c>
      <c r="L3220">
        <v>0.64827279999999998</v>
      </c>
      <c r="M3220">
        <v>1.5352209999999999</v>
      </c>
      <c r="N3220">
        <v>2.8158319999999999</v>
      </c>
      <c r="O3220">
        <v>1337</v>
      </c>
      <c r="P3220" t="s">
        <v>59</v>
      </c>
      <c r="Q3220" t="s">
        <v>60</v>
      </c>
    </row>
    <row r="3221" spans="1:17" x14ac:dyDescent="0.25">
      <c r="A3221" t="s">
        <v>29</v>
      </c>
      <c r="B3221" t="s">
        <v>36</v>
      </c>
      <c r="C3221" t="s">
        <v>50</v>
      </c>
      <c r="D3221" t="s">
        <v>48</v>
      </c>
      <c r="E3221">
        <v>15</v>
      </c>
      <c r="F3221" t="str">
        <f t="shared" si="50"/>
        <v>Average Per Device1-in-2July Monthly System Peak Day30% Cycling15</v>
      </c>
      <c r="G3221">
        <v>3.2342979999999999</v>
      </c>
      <c r="H3221">
        <v>3.4716960000000001</v>
      </c>
      <c r="I3221">
        <v>79.258499999999998</v>
      </c>
      <c r="J3221">
        <v>-0.55636439999999998</v>
      </c>
      <c r="K3221">
        <v>-8.7402999999999995E-2</v>
      </c>
      <c r="L3221">
        <v>0.2373982</v>
      </c>
      <c r="M3221">
        <v>0.56219940000000002</v>
      </c>
      <c r="N3221">
        <v>1.031161</v>
      </c>
      <c r="O3221">
        <v>1337</v>
      </c>
      <c r="P3221" t="s">
        <v>59</v>
      </c>
      <c r="Q3221" t="s">
        <v>60</v>
      </c>
    </row>
    <row r="3222" spans="1:17" x14ac:dyDescent="0.25">
      <c r="A3222" t="s">
        <v>43</v>
      </c>
      <c r="B3222" t="s">
        <v>36</v>
      </c>
      <c r="C3222" t="s">
        <v>50</v>
      </c>
      <c r="D3222" t="s">
        <v>48</v>
      </c>
      <c r="E3222">
        <v>15</v>
      </c>
      <c r="F3222" t="str">
        <f t="shared" si="50"/>
        <v>Aggregate1-in-2July Monthly System Peak Day30% Cycling15</v>
      </c>
      <c r="G3222">
        <v>11.80842</v>
      </c>
      <c r="H3222">
        <v>12.67516</v>
      </c>
      <c r="I3222">
        <v>79.258499999999998</v>
      </c>
      <c r="J3222">
        <v>-2.0312869999999998</v>
      </c>
      <c r="K3222">
        <v>-0.31910840000000001</v>
      </c>
      <c r="L3222">
        <v>0.86674079999999998</v>
      </c>
      <c r="M3222">
        <v>2.0525899999999999</v>
      </c>
      <c r="N3222">
        <v>3.7647680000000001</v>
      </c>
      <c r="O3222">
        <v>1337</v>
      </c>
      <c r="P3222" t="s">
        <v>59</v>
      </c>
      <c r="Q3222" t="s">
        <v>60</v>
      </c>
    </row>
    <row r="3223" spans="1:17" x14ac:dyDescent="0.25">
      <c r="A3223" t="s">
        <v>30</v>
      </c>
      <c r="B3223" t="s">
        <v>36</v>
      </c>
      <c r="C3223" t="s">
        <v>50</v>
      </c>
      <c r="D3223" t="s">
        <v>31</v>
      </c>
      <c r="E3223">
        <v>15</v>
      </c>
      <c r="F3223" t="str">
        <f t="shared" si="50"/>
        <v>Average Per Ton1-in-2July Monthly System Peak Day50% Cycling15</v>
      </c>
      <c r="G3223">
        <v>0.90140529999999996</v>
      </c>
      <c r="H3223">
        <v>0.96473830000000005</v>
      </c>
      <c r="I3223">
        <v>79.096999999999994</v>
      </c>
      <c r="J3223">
        <v>-0.1998432</v>
      </c>
      <c r="K3223">
        <v>-4.4356600000000003E-2</v>
      </c>
      <c r="L3223">
        <v>6.3333E-2</v>
      </c>
      <c r="M3223">
        <v>0.1710226</v>
      </c>
      <c r="N3223">
        <v>0.3265092</v>
      </c>
      <c r="O3223">
        <v>3452</v>
      </c>
      <c r="P3223" t="s">
        <v>59</v>
      </c>
      <c r="Q3223" t="s">
        <v>60</v>
      </c>
    </row>
    <row r="3224" spans="1:17" x14ac:dyDescent="0.25">
      <c r="A3224" t="s">
        <v>28</v>
      </c>
      <c r="B3224" t="s">
        <v>36</v>
      </c>
      <c r="C3224" t="s">
        <v>50</v>
      </c>
      <c r="D3224" t="s">
        <v>31</v>
      </c>
      <c r="E3224">
        <v>15</v>
      </c>
      <c r="F3224" t="str">
        <f t="shared" si="50"/>
        <v>Average Per Premise1-in-2July Monthly System Peak Day50% Cycling15</v>
      </c>
      <c r="G3224">
        <v>7.768929</v>
      </c>
      <c r="H3224">
        <v>8.3147760000000002</v>
      </c>
      <c r="I3224">
        <v>79.096999999999994</v>
      </c>
      <c r="J3224">
        <v>-1.722386</v>
      </c>
      <c r="K3224">
        <v>-0.38229550000000001</v>
      </c>
      <c r="L3224">
        <v>0.54584710000000003</v>
      </c>
      <c r="M3224">
        <v>1.4739899999999999</v>
      </c>
      <c r="N3224">
        <v>2.8140800000000001</v>
      </c>
      <c r="O3224">
        <v>3452</v>
      </c>
      <c r="P3224" t="s">
        <v>59</v>
      </c>
      <c r="Q3224" t="s">
        <v>60</v>
      </c>
    </row>
    <row r="3225" spans="1:17" x14ac:dyDescent="0.25">
      <c r="A3225" t="s">
        <v>29</v>
      </c>
      <c r="B3225" t="s">
        <v>36</v>
      </c>
      <c r="C3225" t="s">
        <v>50</v>
      </c>
      <c r="D3225" t="s">
        <v>31</v>
      </c>
      <c r="E3225">
        <v>15</v>
      </c>
      <c r="F3225" t="str">
        <f t="shared" si="50"/>
        <v>Average Per Device1-in-2July Monthly System Peak Day50% Cycling15</v>
      </c>
      <c r="G3225">
        <v>3.4960689999999999</v>
      </c>
      <c r="H3225">
        <v>3.7417029999999998</v>
      </c>
      <c r="I3225">
        <v>79.096999999999994</v>
      </c>
      <c r="J3225">
        <v>-0.77508489999999997</v>
      </c>
      <c r="K3225">
        <v>-0.1720354</v>
      </c>
      <c r="L3225">
        <v>0.24563479999999999</v>
      </c>
      <c r="M3225">
        <v>0.66330500000000003</v>
      </c>
      <c r="N3225">
        <v>1.266354</v>
      </c>
      <c r="O3225">
        <v>3452</v>
      </c>
      <c r="P3225" t="s">
        <v>59</v>
      </c>
      <c r="Q3225" t="s">
        <v>60</v>
      </c>
    </row>
    <row r="3226" spans="1:17" x14ac:dyDescent="0.25">
      <c r="A3226" t="s">
        <v>43</v>
      </c>
      <c r="B3226" t="s">
        <v>36</v>
      </c>
      <c r="C3226" t="s">
        <v>50</v>
      </c>
      <c r="D3226" t="s">
        <v>31</v>
      </c>
      <c r="E3226">
        <v>15</v>
      </c>
      <c r="F3226" t="str">
        <f t="shared" si="50"/>
        <v>Aggregate1-in-2July Monthly System Peak Day50% Cycling15</v>
      </c>
      <c r="G3226">
        <v>26.818339999999999</v>
      </c>
      <c r="H3226">
        <v>28.70261</v>
      </c>
      <c r="I3226">
        <v>79.096999999999994</v>
      </c>
      <c r="J3226">
        <v>-5.9456759999999997</v>
      </c>
      <c r="K3226">
        <v>-1.3196840000000001</v>
      </c>
      <c r="L3226">
        <v>1.8842639999999999</v>
      </c>
      <c r="M3226">
        <v>5.0882129999999997</v>
      </c>
      <c r="N3226">
        <v>9.7142049999999998</v>
      </c>
      <c r="O3226">
        <v>3452</v>
      </c>
      <c r="P3226" t="s">
        <v>59</v>
      </c>
      <c r="Q3226" t="s">
        <v>60</v>
      </c>
    </row>
    <row r="3227" spans="1:17" x14ac:dyDescent="0.25">
      <c r="A3227" t="s">
        <v>30</v>
      </c>
      <c r="B3227" t="s">
        <v>36</v>
      </c>
      <c r="C3227" t="s">
        <v>50</v>
      </c>
      <c r="D3227" t="s">
        <v>26</v>
      </c>
      <c r="E3227">
        <v>15</v>
      </c>
      <c r="F3227" t="str">
        <f t="shared" si="50"/>
        <v>Average Per Ton1-in-2July Monthly System Peak DayAll15</v>
      </c>
      <c r="G3227">
        <v>0.88215529999999998</v>
      </c>
      <c r="H3227">
        <v>0.94486559999999997</v>
      </c>
      <c r="I3227">
        <v>79.142099999999999</v>
      </c>
      <c r="J3227">
        <v>-0.18402830000000001</v>
      </c>
      <c r="K3227">
        <v>-3.8253200000000001E-2</v>
      </c>
      <c r="L3227">
        <v>6.2710299999999997E-2</v>
      </c>
      <c r="M3227">
        <v>0.16367370000000001</v>
      </c>
      <c r="N3227">
        <v>0.30944890000000003</v>
      </c>
      <c r="O3227">
        <v>4789</v>
      </c>
      <c r="P3227" t="s">
        <v>59</v>
      </c>
      <c r="Q3227" t="s">
        <v>60</v>
      </c>
    </row>
    <row r="3228" spans="1:17" x14ac:dyDescent="0.25">
      <c r="A3228" t="s">
        <v>28</v>
      </c>
      <c r="B3228" t="s">
        <v>36</v>
      </c>
      <c r="C3228" t="s">
        <v>50</v>
      </c>
      <c r="D3228" t="s">
        <v>26</v>
      </c>
      <c r="E3228">
        <v>15</v>
      </c>
      <c r="F3228" t="str">
        <f t="shared" si="50"/>
        <v>Average Per Premise1-in-2July Monthly System Peak DayAll15</v>
      </c>
      <c r="G3228">
        <v>8.0933379999999993</v>
      </c>
      <c r="H3228">
        <v>8.6686730000000001</v>
      </c>
      <c r="I3228">
        <v>79.142099999999999</v>
      </c>
      <c r="J3228">
        <v>-1.688369</v>
      </c>
      <c r="K3228">
        <v>-0.35095379999999998</v>
      </c>
      <c r="L3228">
        <v>0.57533570000000001</v>
      </c>
      <c r="M3228">
        <v>1.501625</v>
      </c>
      <c r="N3228">
        <v>2.8390399999999998</v>
      </c>
      <c r="O3228">
        <v>4789</v>
      </c>
      <c r="P3228" t="s">
        <v>59</v>
      </c>
      <c r="Q3228" t="s">
        <v>60</v>
      </c>
    </row>
    <row r="3229" spans="1:17" x14ac:dyDescent="0.25">
      <c r="A3229" t="s">
        <v>29</v>
      </c>
      <c r="B3229" t="s">
        <v>36</v>
      </c>
      <c r="C3229" t="s">
        <v>50</v>
      </c>
      <c r="D3229" t="s">
        <v>26</v>
      </c>
      <c r="E3229">
        <v>15</v>
      </c>
      <c r="F3229" t="str">
        <f t="shared" si="50"/>
        <v>Average Per Device1-in-2July Monthly System Peak DayAll15</v>
      </c>
      <c r="G3229">
        <v>3.4233349999999998</v>
      </c>
      <c r="H3229">
        <v>3.6666910000000001</v>
      </c>
      <c r="I3229">
        <v>79.142099999999999</v>
      </c>
      <c r="J3229">
        <v>-0.71414920000000004</v>
      </c>
      <c r="K3229">
        <v>-0.1484471</v>
      </c>
      <c r="L3229">
        <v>0.2433565</v>
      </c>
      <c r="M3229">
        <v>0.63516010000000001</v>
      </c>
      <c r="N3229">
        <v>1.2008620000000001</v>
      </c>
      <c r="O3229">
        <v>4789</v>
      </c>
      <c r="P3229" t="s">
        <v>59</v>
      </c>
      <c r="Q3229" t="s">
        <v>60</v>
      </c>
    </row>
    <row r="3230" spans="1:17" x14ac:dyDescent="0.25">
      <c r="A3230" t="s">
        <v>43</v>
      </c>
      <c r="B3230" t="s">
        <v>36</v>
      </c>
      <c r="C3230" t="s">
        <v>50</v>
      </c>
      <c r="D3230" t="s">
        <v>26</v>
      </c>
      <c r="E3230">
        <v>15</v>
      </c>
      <c r="F3230" t="str">
        <f t="shared" si="50"/>
        <v>Aggregate1-in-2July Monthly System Peak DayAll15</v>
      </c>
      <c r="G3230">
        <v>38.758989999999997</v>
      </c>
      <c r="H3230">
        <v>41.514279999999999</v>
      </c>
      <c r="I3230">
        <v>79.142099999999999</v>
      </c>
      <c r="J3230">
        <v>-8.0855979999999992</v>
      </c>
      <c r="K3230">
        <v>-1.6807179999999999</v>
      </c>
      <c r="L3230">
        <v>2.7552829999999999</v>
      </c>
      <c r="M3230">
        <v>7.1912830000000003</v>
      </c>
      <c r="N3230">
        <v>13.596159999999999</v>
      </c>
      <c r="O3230">
        <v>4789</v>
      </c>
      <c r="P3230" t="s">
        <v>59</v>
      </c>
      <c r="Q3230" t="s">
        <v>60</v>
      </c>
    </row>
    <row r="3231" spans="1:17" x14ac:dyDescent="0.25">
      <c r="A3231" t="s">
        <v>30</v>
      </c>
      <c r="B3231" t="s">
        <v>36</v>
      </c>
      <c r="C3231" t="s">
        <v>51</v>
      </c>
      <c r="D3231" t="s">
        <v>48</v>
      </c>
      <c r="E3231">
        <v>15</v>
      </c>
      <c r="F3231" t="str">
        <f t="shared" si="50"/>
        <v>Average Per Ton1-in-2June Monthly System Peak Day30% Cycling15</v>
      </c>
      <c r="G3231">
        <v>0.74446120000000005</v>
      </c>
      <c r="H3231">
        <v>0.7999617</v>
      </c>
      <c r="I3231">
        <v>75.612200000000001</v>
      </c>
      <c r="J3231">
        <v>-0.16844290000000001</v>
      </c>
      <c r="K3231">
        <v>-3.6135300000000002E-2</v>
      </c>
      <c r="L3231">
        <v>5.5500500000000001E-2</v>
      </c>
      <c r="M3231">
        <v>0.1471363</v>
      </c>
      <c r="N3231">
        <v>0.27944390000000002</v>
      </c>
      <c r="O3231">
        <v>1337</v>
      </c>
      <c r="P3231" t="s">
        <v>59</v>
      </c>
      <c r="Q3231" t="s">
        <v>60</v>
      </c>
    </row>
    <row r="3232" spans="1:17" x14ac:dyDescent="0.25">
      <c r="A3232" t="s">
        <v>28</v>
      </c>
      <c r="B3232" t="s">
        <v>36</v>
      </c>
      <c r="C3232" t="s">
        <v>51</v>
      </c>
      <c r="D3232" t="s">
        <v>48</v>
      </c>
      <c r="E3232">
        <v>15</v>
      </c>
      <c r="F3232" t="str">
        <f t="shared" si="50"/>
        <v>Average Per Premise1-in-2June Monthly System Peak Day30% Cycling15</v>
      </c>
      <c r="G3232">
        <v>7.8984160000000001</v>
      </c>
      <c r="H3232">
        <v>8.4872530000000008</v>
      </c>
      <c r="I3232">
        <v>75.612200000000001</v>
      </c>
      <c r="J3232">
        <v>-1.7871079999999999</v>
      </c>
      <c r="K3232">
        <v>-0.38338070000000002</v>
      </c>
      <c r="L3232">
        <v>0.58883640000000004</v>
      </c>
      <c r="M3232">
        <v>1.561053</v>
      </c>
      <c r="N3232">
        <v>2.9647809999999999</v>
      </c>
      <c r="O3232">
        <v>1337</v>
      </c>
      <c r="P3232" t="s">
        <v>59</v>
      </c>
      <c r="Q3232" t="s">
        <v>60</v>
      </c>
    </row>
    <row r="3233" spans="1:17" x14ac:dyDescent="0.25">
      <c r="A3233" t="s">
        <v>29</v>
      </c>
      <c r="B3233" t="s">
        <v>36</v>
      </c>
      <c r="C3233" t="s">
        <v>51</v>
      </c>
      <c r="D3233" t="s">
        <v>48</v>
      </c>
      <c r="E3233">
        <v>15</v>
      </c>
      <c r="F3233" t="str">
        <f t="shared" si="50"/>
        <v>Average Per Device1-in-2June Monthly System Peak Day30% Cycling15</v>
      </c>
      <c r="G3233">
        <v>2.8924080000000001</v>
      </c>
      <c r="H3233">
        <v>3.1080410000000001</v>
      </c>
      <c r="I3233">
        <v>75.612200000000001</v>
      </c>
      <c r="J3233">
        <v>-0.65444069999999999</v>
      </c>
      <c r="K3233">
        <v>-0.1403944</v>
      </c>
      <c r="L3233">
        <v>0.2156325</v>
      </c>
      <c r="M3233">
        <v>0.57165940000000004</v>
      </c>
      <c r="N3233">
        <v>1.0857060000000001</v>
      </c>
      <c r="O3233">
        <v>1337</v>
      </c>
      <c r="P3233" t="s">
        <v>59</v>
      </c>
      <c r="Q3233" t="s">
        <v>60</v>
      </c>
    </row>
    <row r="3234" spans="1:17" x14ac:dyDescent="0.25">
      <c r="A3234" t="s">
        <v>43</v>
      </c>
      <c r="B3234" t="s">
        <v>36</v>
      </c>
      <c r="C3234" t="s">
        <v>51</v>
      </c>
      <c r="D3234" t="s">
        <v>48</v>
      </c>
      <c r="E3234">
        <v>15</v>
      </c>
      <c r="F3234" t="str">
        <f t="shared" si="50"/>
        <v>Aggregate1-in-2June Monthly System Peak Day30% Cycling15</v>
      </c>
      <c r="G3234">
        <v>10.560180000000001</v>
      </c>
      <c r="H3234">
        <v>11.34746</v>
      </c>
      <c r="I3234">
        <v>75.612200000000001</v>
      </c>
      <c r="J3234">
        <v>-2.3893629999999999</v>
      </c>
      <c r="K3234">
        <v>-0.51258000000000004</v>
      </c>
      <c r="L3234">
        <v>0.78727429999999998</v>
      </c>
      <c r="M3234">
        <v>2.087129</v>
      </c>
      <c r="N3234">
        <v>3.9639120000000001</v>
      </c>
      <c r="O3234">
        <v>1337</v>
      </c>
      <c r="P3234" t="s">
        <v>59</v>
      </c>
      <c r="Q3234" t="s">
        <v>60</v>
      </c>
    </row>
    <row r="3235" spans="1:17" x14ac:dyDescent="0.25">
      <c r="A3235" t="s">
        <v>30</v>
      </c>
      <c r="B3235" t="s">
        <v>36</v>
      </c>
      <c r="C3235" t="s">
        <v>51</v>
      </c>
      <c r="D3235" t="s">
        <v>31</v>
      </c>
      <c r="E3235">
        <v>15</v>
      </c>
      <c r="F3235" t="str">
        <f t="shared" si="50"/>
        <v>Average Per Ton1-in-2June Monthly System Peak Day50% Cycling15</v>
      </c>
      <c r="G3235">
        <v>0.87842109999999995</v>
      </c>
      <c r="H3235">
        <v>0.92535829999999997</v>
      </c>
      <c r="I3235">
        <v>74.991600000000005</v>
      </c>
      <c r="J3235">
        <v>-0.2389878</v>
      </c>
      <c r="K3235">
        <v>-7.0060999999999998E-2</v>
      </c>
      <c r="L3235">
        <v>4.6937199999999998E-2</v>
      </c>
      <c r="M3235">
        <v>0.16393540000000001</v>
      </c>
      <c r="N3235">
        <v>0.3328622</v>
      </c>
      <c r="O3235">
        <v>3452</v>
      </c>
      <c r="P3235" t="s">
        <v>59</v>
      </c>
      <c r="Q3235" t="s">
        <v>60</v>
      </c>
    </row>
    <row r="3236" spans="1:17" x14ac:dyDescent="0.25">
      <c r="A3236" t="s">
        <v>28</v>
      </c>
      <c r="B3236" t="s">
        <v>36</v>
      </c>
      <c r="C3236" t="s">
        <v>51</v>
      </c>
      <c r="D3236" t="s">
        <v>31</v>
      </c>
      <c r="E3236">
        <v>15</v>
      </c>
      <c r="F3236" t="str">
        <f t="shared" si="50"/>
        <v>Average Per Premise1-in-2June Monthly System Peak Day50% Cycling15</v>
      </c>
      <c r="G3236">
        <v>7.5708349999999998</v>
      </c>
      <c r="H3236">
        <v>7.9753720000000001</v>
      </c>
      <c r="I3236">
        <v>74.991600000000005</v>
      </c>
      <c r="J3236">
        <v>-2.0597599999999998</v>
      </c>
      <c r="K3236">
        <v>-0.60383359999999997</v>
      </c>
      <c r="L3236">
        <v>0.40453699999999998</v>
      </c>
      <c r="M3236">
        <v>1.4129080000000001</v>
      </c>
      <c r="N3236">
        <v>2.8688340000000001</v>
      </c>
      <c r="O3236">
        <v>3452</v>
      </c>
      <c r="P3236" t="s">
        <v>59</v>
      </c>
      <c r="Q3236" t="s">
        <v>60</v>
      </c>
    </row>
    <row r="3237" spans="1:17" x14ac:dyDescent="0.25">
      <c r="A3237" t="s">
        <v>29</v>
      </c>
      <c r="B3237" t="s">
        <v>36</v>
      </c>
      <c r="C3237" t="s">
        <v>51</v>
      </c>
      <c r="D3237" t="s">
        <v>31</v>
      </c>
      <c r="E3237">
        <v>15</v>
      </c>
      <c r="F3237" t="str">
        <f t="shared" si="50"/>
        <v>Average Per Device1-in-2June Monthly System Peak Day50% Cycling15</v>
      </c>
      <c r="G3237">
        <v>3.4069250000000002</v>
      </c>
      <c r="H3237">
        <v>3.5889690000000001</v>
      </c>
      <c r="I3237">
        <v>74.991600000000005</v>
      </c>
      <c r="J3237">
        <v>-0.9269056</v>
      </c>
      <c r="K3237">
        <v>-0.271729</v>
      </c>
      <c r="L3237">
        <v>0.18204429999999999</v>
      </c>
      <c r="M3237">
        <v>0.63581759999999998</v>
      </c>
      <c r="N3237">
        <v>1.290994</v>
      </c>
      <c r="O3237">
        <v>3452</v>
      </c>
      <c r="P3237" t="s">
        <v>59</v>
      </c>
      <c r="Q3237" t="s">
        <v>60</v>
      </c>
    </row>
    <row r="3238" spans="1:17" x14ac:dyDescent="0.25">
      <c r="A3238" t="s">
        <v>43</v>
      </c>
      <c r="B3238" t="s">
        <v>36</v>
      </c>
      <c r="C3238" t="s">
        <v>51</v>
      </c>
      <c r="D3238" t="s">
        <v>31</v>
      </c>
      <c r="E3238">
        <v>15</v>
      </c>
      <c r="F3238" t="str">
        <f t="shared" si="50"/>
        <v>Aggregate1-in-2June Monthly System Peak Day50% Cycling15</v>
      </c>
      <c r="G3238">
        <v>26.134519999999998</v>
      </c>
      <c r="H3238">
        <v>27.530989999999999</v>
      </c>
      <c r="I3238">
        <v>74.991600000000005</v>
      </c>
      <c r="J3238">
        <v>-7.1102930000000004</v>
      </c>
      <c r="K3238">
        <v>-2.0844339999999999</v>
      </c>
      <c r="L3238">
        <v>1.3964620000000001</v>
      </c>
      <c r="M3238">
        <v>4.8773569999999999</v>
      </c>
      <c r="N3238">
        <v>9.9032160000000005</v>
      </c>
      <c r="O3238">
        <v>3452</v>
      </c>
      <c r="P3238" t="s">
        <v>59</v>
      </c>
      <c r="Q3238" t="s">
        <v>60</v>
      </c>
    </row>
    <row r="3239" spans="1:17" x14ac:dyDescent="0.25">
      <c r="A3239" t="s">
        <v>30</v>
      </c>
      <c r="B3239" t="s">
        <v>36</v>
      </c>
      <c r="C3239" t="s">
        <v>51</v>
      </c>
      <c r="D3239" t="s">
        <v>26</v>
      </c>
      <c r="E3239">
        <v>15</v>
      </c>
      <c r="F3239" t="str">
        <f t="shared" si="50"/>
        <v>Average Per Ton1-in-2June Monthly System Peak DayAll15</v>
      </c>
      <c r="G3239">
        <v>0.84101950000000003</v>
      </c>
      <c r="H3239">
        <v>0.89034760000000002</v>
      </c>
      <c r="I3239">
        <v>75.164900000000003</v>
      </c>
      <c r="J3239">
        <v>-0.21929170000000001</v>
      </c>
      <c r="K3239">
        <v>-6.0588900000000001E-2</v>
      </c>
      <c r="L3239">
        <v>4.93281E-2</v>
      </c>
      <c r="M3239">
        <v>0.1592451</v>
      </c>
      <c r="N3239">
        <v>0.3179478</v>
      </c>
      <c r="O3239">
        <v>4789</v>
      </c>
      <c r="P3239" t="s">
        <v>59</v>
      </c>
      <c r="Q3239" t="s">
        <v>60</v>
      </c>
    </row>
    <row r="3240" spans="1:17" x14ac:dyDescent="0.25">
      <c r="A3240" t="s">
        <v>28</v>
      </c>
      <c r="B3240" t="s">
        <v>36</v>
      </c>
      <c r="C3240" t="s">
        <v>51</v>
      </c>
      <c r="D3240" t="s">
        <v>26</v>
      </c>
      <c r="E3240">
        <v>15</v>
      </c>
      <c r="F3240" t="str">
        <f t="shared" si="50"/>
        <v>Average Per Premise1-in-2June Monthly System Peak DayAll15</v>
      </c>
      <c r="G3240">
        <v>7.7159370000000003</v>
      </c>
      <c r="H3240">
        <v>8.1684979999999996</v>
      </c>
      <c r="I3240">
        <v>75.164900000000003</v>
      </c>
      <c r="J3240">
        <v>-2.011892</v>
      </c>
      <c r="K3240">
        <v>-0.55587359999999997</v>
      </c>
      <c r="L3240">
        <v>0.45256059999999998</v>
      </c>
      <c r="M3240">
        <v>1.460995</v>
      </c>
      <c r="N3240">
        <v>2.9170129999999999</v>
      </c>
      <c r="O3240">
        <v>4789</v>
      </c>
      <c r="P3240" t="s">
        <v>59</v>
      </c>
      <c r="Q3240" t="s">
        <v>60</v>
      </c>
    </row>
    <row r="3241" spans="1:17" x14ac:dyDescent="0.25">
      <c r="A3241" t="s">
        <v>29</v>
      </c>
      <c r="B3241" t="s">
        <v>36</v>
      </c>
      <c r="C3241" t="s">
        <v>51</v>
      </c>
      <c r="D3241" t="s">
        <v>26</v>
      </c>
      <c r="E3241">
        <v>15</v>
      </c>
      <c r="F3241" t="str">
        <f t="shared" si="50"/>
        <v>Average Per Device1-in-2June Monthly System Peak DayAll15</v>
      </c>
      <c r="G3241">
        <v>3.2637010000000002</v>
      </c>
      <c r="H3241">
        <v>3.4551259999999999</v>
      </c>
      <c r="I3241">
        <v>75.164900000000003</v>
      </c>
      <c r="J3241">
        <v>-0.85099380000000002</v>
      </c>
      <c r="K3241">
        <v>-0.23512440000000001</v>
      </c>
      <c r="L3241">
        <v>0.19142490000000001</v>
      </c>
      <c r="M3241">
        <v>0.61797420000000003</v>
      </c>
      <c r="N3241">
        <v>1.2338439999999999</v>
      </c>
      <c r="O3241">
        <v>4789</v>
      </c>
      <c r="P3241" t="s">
        <v>59</v>
      </c>
      <c r="Q3241" t="s">
        <v>60</v>
      </c>
    </row>
    <row r="3242" spans="1:17" x14ac:dyDescent="0.25">
      <c r="A3242" t="s">
        <v>43</v>
      </c>
      <c r="B3242" t="s">
        <v>36</v>
      </c>
      <c r="C3242" t="s">
        <v>51</v>
      </c>
      <c r="D3242" t="s">
        <v>26</v>
      </c>
      <c r="E3242">
        <v>15</v>
      </c>
      <c r="F3242" t="str">
        <f t="shared" si="50"/>
        <v>Aggregate1-in-2June Monthly System Peak DayAll15</v>
      </c>
      <c r="G3242">
        <v>36.951619999999998</v>
      </c>
      <c r="H3242">
        <v>39.118940000000002</v>
      </c>
      <c r="I3242">
        <v>75.164900000000003</v>
      </c>
      <c r="J3242">
        <v>-9.6349520000000002</v>
      </c>
      <c r="K3242">
        <v>-2.6620780000000002</v>
      </c>
      <c r="L3242">
        <v>2.167313</v>
      </c>
      <c r="M3242">
        <v>6.9967040000000003</v>
      </c>
      <c r="N3242">
        <v>13.969580000000001</v>
      </c>
      <c r="O3242">
        <v>4789</v>
      </c>
      <c r="P3242" t="s">
        <v>59</v>
      </c>
      <c r="Q3242" t="s">
        <v>60</v>
      </c>
    </row>
    <row r="3243" spans="1:17" x14ac:dyDescent="0.25">
      <c r="A3243" t="s">
        <v>30</v>
      </c>
      <c r="B3243" t="s">
        <v>36</v>
      </c>
      <c r="C3243" t="s">
        <v>52</v>
      </c>
      <c r="D3243" t="s">
        <v>48</v>
      </c>
      <c r="E3243">
        <v>15</v>
      </c>
      <c r="F3243" t="str">
        <f t="shared" si="50"/>
        <v>Average Per Ton1-in-2May Monthly System Peak Day30% Cycling15</v>
      </c>
      <c r="G3243">
        <v>0.61635169999999995</v>
      </c>
      <c r="H3243">
        <v>0.66369639999999996</v>
      </c>
      <c r="I3243">
        <v>70.422600000000003</v>
      </c>
      <c r="J3243">
        <v>-0.21200169999999999</v>
      </c>
      <c r="K3243">
        <v>-5.8777799999999998E-2</v>
      </c>
      <c r="L3243">
        <v>4.7344700000000003E-2</v>
      </c>
      <c r="M3243">
        <v>0.1534671</v>
      </c>
      <c r="N3243">
        <v>0.30669109999999999</v>
      </c>
      <c r="O3243">
        <v>1337</v>
      </c>
      <c r="P3243" t="s">
        <v>59</v>
      </c>
      <c r="Q3243" t="s">
        <v>60</v>
      </c>
    </row>
    <row r="3244" spans="1:17" x14ac:dyDescent="0.25">
      <c r="A3244" t="s">
        <v>28</v>
      </c>
      <c r="B3244" t="s">
        <v>36</v>
      </c>
      <c r="C3244" t="s">
        <v>52</v>
      </c>
      <c r="D3244" t="s">
        <v>48</v>
      </c>
      <c r="E3244">
        <v>15</v>
      </c>
      <c r="F3244" t="str">
        <f t="shared" si="50"/>
        <v>Average Per Premise1-in-2May Monthly System Peak Day30% Cycling15</v>
      </c>
      <c r="G3244">
        <v>6.5392289999999997</v>
      </c>
      <c r="H3244">
        <v>7.0415359999999998</v>
      </c>
      <c r="I3244">
        <v>70.422600000000003</v>
      </c>
      <c r="J3244">
        <v>-2.2492480000000001</v>
      </c>
      <c r="K3244">
        <v>-0.62360720000000003</v>
      </c>
      <c r="L3244">
        <v>0.50230660000000005</v>
      </c>
      <c r="M3244">
        <v>1.62822</v>
      </c>
      <c r="N3244">
        <v>3.2538610000000001</v>
      </c>
      <c r="O3244">
        <v>1337</v>
      </c>
      <c r="P3244" t="s">
        <v>59</v>
      </c>
      <c r="Q3244" t="s">
        <v>60</v>
      </c>
    </row>
    <row r="3245" spans="1:17" x14ac:dyDescent="0.25">
      <c r="A3245" t="s">
        <v>29</v>
      </c>
      <c r="B3245" t="s">
        <v>36</v>
      </c>
      <c r="C3245" t="s">
        <v>52</v>
      </c>
      <c r="D3245" t="s">
        <v>48</v>
      </c>
      <c r="E3245">
        <v>15</v>
      </c>
      <c r="F3245" t="str">
        <f t="shared" si="50"/>
        <v>Average Per Device1-in-2May Monthly System Peak Day30% Cycling15</v>
      </c>
      <c r="G3245">
        <v>2.3946730000000001</v>
      </c>
      <c r="H3245">
        <v>2.5786180000000001</v>
      </c>
      <c r="I3245">
        <v>70.422600000000003</v>
      </c>
      <c r="J3245">
        <v>-0.82367690000000005</v>
      </c>
      <c r="K3245">
        <v>-0.2283656</v>
      </c>
      <c r="L3245">
        <v>0.1839452</v>
      </c>
      <c r="M3245">
        <v>0.59625600000000001</v>
      </c>
      <c r="N3245">
        <v>1.191567</v>
      </c>
      <c r="O3245">
        <v>1337</v>
      </c>
      <c r="P3245" t="s">
        <v>59</v>
      </c>
      <c r="Q3245" t="s">
        <v>60</v>
      </c>
    </row>
    <row r="3246" spans="1:17" x14ac:dyDescent="0.25">
      <c r="A3246" t="s">
        <v>43</v>
      </c>
      <c r="B3246" t="s">
        <v>36</v>
      </c>
      <c r="C3246" t="s">
        <v>52</v>
      </c>
      <c r="D3246" t="s">
        <v>48</v>
      </c>
      <c r="E3246">
        <v>15</v>
      </c>
      <c r="F3246" t="str">
        <f t="shared" si="50"/>
        <v>Aggregate1-in-2May Monthly System Peak Day30% Cycling15</v>
      </c>
      <c r="G3246">
        <v>8.7429500000000004</v>
      </c>
      <c r="H3246">
        <v>9.4145330000000005</v>
      </c>
      <c r="I3246">
        <v>70.422600000000003</v>
      </c>
      <c r="J3246">
        <v>-3.0072450000000002</v>
      </c>
      <c r="K3246">
        <v>-0.83376280000000003</v>
      </c>
      <c r="L3246">
        <v>0.67158399999999996</v>
      </c>
      <c r="M3246">
        <v>2.1769310000000002</v>
      </c>
      <c r="N3246">
        <v>4.3504129999999996</v>
      </c>
      <c r="O3246">
        <v>1337</v>
      </c>
      <c r="P3246" t="s">
        <v>59</v>
      </c>
      <c r="Q3246" t="s">
        <v>60</v>
      </c>
    </row>
    <row r="3247" spans="1:17" x14ac:dyDescent="0.25">
      <c r="A3247" t="s">
        <v>30</v>
      </c>
      <c r="B3247" t="s">
        <v>36</v>
      </c>
      <c r="C3247" t="s">
        <v>52</v>
      </c>
      <c r="D3247" t="s">
        <v>31</v>
      </c>
      <c r="E3247">
        <v>15</v>
      </c>
      <c r="F3247" t="str">
        <f t="shared" si="50"/>
        <v>Average Per Ton1-in-2May Monthly System Peak Day50% Cycling15</v>
      </c>
      <c r="G3247">
        <v>0.84456690000000001</v>
      </c>
      <c r="H3247">
        <v>0.86735410000000002</v>
      </c>
      <c r="I3247">
        <v>69.575400000000002</v>
      </c>
      <c r="J3247">
        <v>-0.30749710000000002</v>
      </c>
      <c r="K3247">
        <v>-0.1123625</v>
      </c>
      <c r="L3247">
        <v>2.2787200000000001E-2</v>
      </c>
      <c r="M3247">
        <v>0.15793689999999999</v>
      </c>
      <c r="N3247">
        <v>0.35307159999999999</v>
      </c>
      <c r="O3247">
        <v>3452</v>
      </c>
      <c r="P3247" t="s">
        <v>59</v>
      </c>
      <c r="Q3247" t="s">
        <v>60</v>
      </c>
    </row>
    <row r="3248" spans="1:17" x14ac:dyDescent="0.25">
      <c r="A3248" t="s">
        <v>28</v>
      </c>
      <c r="B3248" t="s">
        <v>36</v>
      </c>
      <c r="C3248" t="s">
        <v>52</v>
      </c>
      <c r="D3248" t="s">
        <v>31</v>
      </c>
      <c r="E3248">
        <v>15</v>
      </c>
      <c r="F3248" t="str">
        <f t="shared" si="50"/>
        <v>Average Per Premise1-in-2May Monthly System Peak Day50% Cycling15</v>
      </c>
      <c r="G3248">
        <v>7.2790559999999997</v>
      </c>
      <c r="H3248">
        <v>7.4754519999999998</v>
      </c>
      <c r="I3248">
        <v>69.575400000000002</v>
      </c>
      <c r="J3248">
        <v>-2.6502210000000002</v>
      </c>
      <c r="K3248">
        <v>-0.96841679999999997</v>
      </c>
      <c r="L3248">
        <v>0.19639590000000001</v>
      </c>
      <c r="M3248">
        <v>1.361208</v>
      </c>
      <c r="N3248">
        <v>3.0430130000000002</v>
      </c>
      <c r="O3248">
        <v>3452</v>
      </c>
      <c r="P3248" t="s">
        <v>59</v>
      </c>
      <c r="Q3248" t="s">
        <v>60</v>
      </c>
    </row>
    <row r="3249" spans="1:17" x14ac:dyDescent="0.25">
      <c r="A3249" t="s">
        <v>29</v>
      </c>
      <c r="B3249" t="s">
        <v>36</v>
      </c>
      <c r="C3249" t="s">
        <v>52</v>
      </c>
      <c r="D3249" t="s">
        <v>31</v>
      </c>
      <c r="E3249">
        <v>15</v>
      </c>
      <c r="F3249" t="str">
        <f t="shared" si="50"/>
        <v>Average Per Device1-in-2May Monthly System Peak Day50% Cycling15</v>
      </c>
      <c r="G3249">
        <v>3.275623</v>
      </c>
      <c r="H3249">
        <v>3.3640020000000002</v>
      </c>
      <c r="I3249">
        <v>69.575400000000002</v>
      </c>
      <c r="J3249">
        <v>-1.192617</v>
      </c>
      <c r="K3249">
        <v>-0.43579380000000001</v>
      </c>
      <c r="L3249">
        <v>8.8379399999999997E-2</v>
      </c>
      <c r="M3249">
        <v>0.61255269999999995</v>
      </c>
      <c r="N3249">
        <v>1.3693759999999999</v>
      </c>
      <c r="O3249">
        <v>3452</v>
      </c>
      <c r="P3249" t="s">
        <v>59</v>
      </c>
      <c r="Q3249" t="s">
        <v>60</v>
      </c>
    </row>
    <row r="3250" spans="1:17" x14ac:dyDescent="0.25">
      <c r="A3250" t="s">
        <v>43</v>
      </c>
      <c r="B3250" t="s">
        <v>36</v>
      </c>
      <c r="C3250" t="s">
        <v>52</v>
      </c>
      <c r="D3250" t="s">
        <v>31</v>
      </c>
      <c r="E3250">
        <v>15</v>
      </c>
      <c r="F3250" t="str">
        <f t="shared" si="50"/>
        <v>Aggregate1-in-2May Monthly System Peak Day50% Cycling15</v>
      </c>
      <c r="G3250">
        <v>25.127300000000002</v>
      </c>
      <c r="H3250">
        <v>25.805260000000001</v>
      </c>
      <c r="I3250">
        <v>69.575400000000002</v>
      </c>
      <c r="J3250">
        <v>-9.1485629999999993</v>
      </c>
      <c r="K3250">
        <v>-3.342975</v>
      </c>
      <c r="L3250">
        <v>0.67795859999999997</v>
      </c>
      <c r="M3250">
        <v>4.6988919999999998</v>
      </c>
      <c r="N3250">
        <v>10.504479999999999</v>
      </c>
      <c r="O3250">
        <v>3452</v>
      </c>
      <c r="P3250" t="s">
        <v>59</v>
      </c>
      <c r="Q3250" t="s">
        <v>60</v>
      </c>
    </row>
    <row r="3251" spans="1:17" x14ac:dyDescent="0.25">
      <c r="A3251" t="s">
        <v>30</v>
      </c>
      <c r="B3251" t="s">
        <v>36</v>
      </c>
      <c r="C3251" t="s">
        <v>52</v>
      </c>
      <c r="D3251" t="s">
        <v>26</v>
      </c>
      <c r="E3251">
        <v>15</v>
      </c>
      <c r="F3251" t="str">
        <f t="shared" si="50"/>
        <v>Average Per Ton1-in-2May Monthly System Peak DayAll15</v>
      </c>
      <c r="G3251">
        <v>0.78084920000000002</v>
      </c>
      <c r="H3251">
        <v>0.81049280000000001</v>
      </c>
      <c r="I3251">
        <v>69.811899999999994</v>
      </c>
      <c r="J3251">
        <v>-0.2808348</v>
      </c>
      <c r="K3251">
        <v>-9.7401600000000005E-2</v>
      </c>
      <c r="L3251">
        <v>2.9643699999999999E-2</v>
      </c>
      <c r="M3251">
        <v>0.15668889999999999</v>
      </c>
      <c r="N3251">
        <v>0.34012219999999999</v>
      </c>
      <c r="O3251">
        <v>4789</v>
      </c>
      <c r="P3251" t="s">
        <v>59</v>
      </c>
      <c r="Q3251" t="s">
        <v>60</v>
      </c>
    </row>
    <row r="3252" spans="1:17" x14ac:dyDescent="0.25">
      <c r="A3252" t="s">
        <v>28</v>
      </c>
      <c r="B3252" t="s">
        <v>36</v>
      </c>
      <c r="C3252" t="s">
        <v>52</v>
      </c>
      <c r="D3252" t="s">
        <v>26</v>
      </c>
      <c r="E3252">
        <v>15</v>
      </c>
      <c r="F3252" t="str">
        <f t="shared" si="50"/>
        <v>Average Per Premise1-in-2May Monthly System Peak DayAll15</v>
      </c>
      <c r="G3252">
        <v>7.1639049999999997</v>
      </c>
      <c r="H3252">
        <v>7.4358700000000004</v>
      </c>
      <c r="I3252">
        <v>69.811899999999994</v>
      </c>
      <c r="J3252">
        <v>-2.5765199999999999</v>
      </c>
      <c r="K3252">
        <v>-0.89361159999999995</v>
      </c>
      <c r="L3252">
        <v>0.27196589999999998</v>
      </c>
      <c r="M3252">
        <v>1.437543</v>
      </c>
      <c r="N3252">
        <v>3.1204519999999998</v>
      </c>
      <c r="O3252">
        <v>4789</v>
      </c>
      <c r="P3252" t="s">
        <v>59</v>
      </c>
      <c r="Q3252" t="s">
        <v>60</v>
      </c>
    </row>
    <row r="3253" spans="1:17" x14ac:dyDescent="0.25">
      <c r="A3253" t="s">
        <v>29</v>
      </c>
      <c r="B3253" t="s">
        <v>36</v>
      </c>
      <c r="C3253" t="s">
        <v>52</v>
      </c>
      <c r="D3253" t="s">
        <v>26</v>
      </c>
      <c r="E3253">
        <v>15</v>
      </c>
      <c r="F3253" t="str">
        <f t="shared" si="50"/>
        <v>Average Per Device1-in-2May Monthly System Peak DayAll15</v>
      </c>
      <c r="G3253">
        <v>3.0302009999999999</v>
      </c>
      <c r="H3253">
        <v>3.145238</v>
      </c>
      <c r="I3253">
        <v>69.811899999999994</v>
      </c>
      <c r="J3253">
        <v>-1.0898209999999999</v>
      </c>
      <c r="K3253">
        <v>-0.37798140000000002</v>
      </c>
      <c r="L3253">
        <v>0.1150366</v>
      </c>
      <c r="M3253">
        <v>0.6080546</v>
      </c>
      <c r="N3253">
        <v>1.3198939999999999</v>
      </c>
      <c r="O3253">
        <v>4789</v>
      </c>
      <c r="P3253" t="s">
        <v>59</v>
      </c>
      <c r="Q3253" t="s">
        <v>60</v>
      </c>
    </row>
    <row r="3254" spans="1:17" x14ac:dyDescent="0.25">
      <c r="A3254" t="s">
        <v>43</v>
      </c>
      <c r="B3254" t="s">
        <v>36</v>
      </c>
      <c r="C3254" t="s">
        <v>52</v>
      </c>
      <c r="D3254" t="s">
        <v>26</v>
      </c>
      <c r="E3254">
        <v>15</v>
      </c>
      <c r="F3254" t="str">
        <f t="shared" si="50"/>
        <v>Aggregate1-in-2May Monthly System Peak DayAll15</v>
      </c>
      <c r="G3254">
        <v>34.307940000000002</v>
      </c>
      <c r="H3254">
        <v>35.610379999999999</v>
      </c>
      <c r="I3254">
        <v>69.811899999999994</v>
      </c>
      <c r="J3254">
        <v>-12.33896</v>
      </c>
      <c r="K3254">
        <v>-4.2795059999999996</v>
      </c>
      <c r="L3254">
        <v>1.3024439999999999</v>
      </c>
      <c r="M3254">
        <v>6.8843949999999996</v>
      </c>
      <c r="N3254">
        <v>14.943849999999999</v>
      </c>
      <c r="O3254">
        <v>4789</v>
      </c>
      <c r="P3254" t="s">
        <v>59</v>
      </c>
      <c r="Q3254" t="s">
        <v>60</v>
      </c>
    </row>
    <row r="3255" spans="1:17" x14ac:dyDescent="0.25">
      <c r="A3255" t="s">
        <v>30</v>
      </c>
      <c r="B3255" t="s">
        <v>36</v>
      </c>
      <c r="C3255" t="s">
        <v>53</v>
      </c>
      <c r="D3255" t="s">
        <v>48</v>
      </c>
      <c r="E3255">
        <v>15</v>
      </c>
      <c r="F3255" t="str">
        <f t="shared" si="50"/>
        <v>Average Per Ton1-in-2October Monthly System Peak Day30% Cycling15</v>
      </c>
      <c r="G3255">
        <v>0.72226789999999996</v>
      </c>
      <c r="H3255">
        <v>0.77635549999999998</v>
      </c>
      <c r="I3255">
        <v>77.180400000000006</v>
      </c>
      <c r="J3255">
        <v>-0.1754809</v>
      </c>
      <c r="K3255">
        <v>-3.9849999999999997E-2</v>
      </c>
      <c r="L3255">
        <v>5.40876E-2</v>
      </c>
      <c r="M3255">
        <v>0.1480252</v>
      </c>
      <c r="N3255">
        <v>0.28365610000000002</v>
      </c>
      <c r="O3255">
        <v>1337</v>
      </c>
      <c r="P3255" t="s">
        <v>59</v>
      </c>
      <c r="Q3255" t="s">
        <v>60</v>
      </c>
    </row>
    <row r="3256" spans="1:17" x14ac:dyDescent="0.25">
      <c r="A3256" t="s">
        <v>28</v>
      </c>
      <c r="B3256" t="s">
        <v>36</v>
      </c>
      <c r="C3256" t="s">
        <v>53</v>
      </c>
      <c r="D3256" t="s">
        <v>48</v>
      </c>
      <c r="E3256">
        <v>15</v>
      </c>
      <c r="F3256" t="str">
        <f t="shared" si="50"/>
        <v>Average Per Premise1-in-2October Monthly System Peak Day30% Cycling15</v>
      </c>
      <c r="G3256">
        <v>7.6629550000000002</v>
      </c>
      <c r="H3256">
        <v>8.2368009999999998</v>
      </c>
      <c r="I3256">
        <v>77.180400000000006</v>
      </c>
      <c r="J3256">
        <v>-1.8617779999999999</v>
      </c>
      <c r="K3256">
        <v>-0.42279129999999998</v>
      </c>
      <c r="L3256">
        <v>0.57384630000000003</v>
      </c>
      <c r="M3256">
        <v>1.570484</v>
      </c>
      <c r="N3256">
        <v>3.0094699999999999</v>
      </c>
      <c r="O3256">
        <v>1337</v>
      </c>
      <c r="P3256" t="s">
        <v>59</v>
      </c>
      <c r="Q3256" t="s">
        <v>60</v>
      </c>
    </row>
    <row r="3257" spans="1:17" x14ac:dyDescent="0.25">
      <c r="A3257" t="s">
        <v>29</v>
      </c>
      <c r="B3257" t="s">
        <v>36</v>
      </c>
      <c r="C3257" t="s">
        <v>53</v>
      </c>
      <c r="D3257" t="s">
        <v>48</v>
      </c>
      <c r="E3257">
        <v>15</v>
      </c>
      <c r="F3257" t="str">
        <f t="shared" si="50"/>
        <v>Average Per Device1-in-2October Monthly System Peak Day30% Cycling15</v>
      </c>
      <c r="G3257">
        <v>2.8061820000000002</v>
      </c>
      <c r="H3257">
        <v>3.0163250000000001</v>
      </c>
      <c r="I3257">
        <v>77.180400000000006</v>
      </c>
      <c r="J3257">
        <v>-0.68178490000000003</v>
      </c>
      <c r="K3257">
        <v>-0.15482660000000001</v>
      </c>
      <c r="L3257">
        <v>0.2101431</v>
      </c>
      <c r="M3257">
        <v>0.57511279999999998</v>
      </c>
      <c r="N3257">
        <v>1.102071</v>
      </c>
      <c r="O3257">
        <v>1337</v>
      </c>
      <c r="P3257" t="s">
        <v>59</v>
      </c>
      <c r="Q3257" t="s">
        <v>60</v>
      </c>
    </row>
    <row r="3258" spans="1:17" x14ac:dyDescent="0.25">
      <c r="A3258" t="s">
        <v>43</v>
      </c>
      <c r="B3258" t="s">
        <v>36</v>
      </c>
      <c r="C3258" t="s">
        <v>53</v>
      </c>
      <c r="D3258" t="s">
        <v>48</v>
      </c>
      <c r="E3258">
        <v>15</v>
      </c>
      <c r="F3258" t="str">
        <f t="shared" si="50"/>
        <v>Aggregate1-in-2October Monthly System Peak Day30% Cycling15</v>
      </c>
      <c r="G3258">
        <v>10.245369999999999</v>
      </c>
      <c r="H3258">
        <v>11.012600000000001</v>
      </c>
      <c r="I3258">
        <v>77.180400000000006</v>
      </c>
      <c r="J3258">
        <v>-2.4891969999999999</v>
      </c>
      <c r="K3258">
        <v>-0.565272</v>
      </c>
      <c r="L3258">
        <v>0.76723249999999998</v>
      </c>
      <c r="M3258">
        <v>2.0997370000000002</v>
      </c>
      <c r="N3258">
        <v>4.0236619999999998</v>
      </c>
      <c r="O3258">
        <v>1337</v>
      </c>
      <c r="P3258" t="s">
        <v>59</v>
      </c>
      <c r="Q3258" t="s">
        <v>60</v>
      </c>
    </row>
    <row r="3259" spans="1:17" x14ac:dyDescent="0.25">
      <c r="A3259" t="s">
        <v>30</v>
      </c>
      <c r="B3259" t="s">
        <v>36</v>
      </c>
      <c r="C3259" t="s">
        <v>53</v>
      </c>
      <c r="D3259" t="s">
        <v>31</v>
      </c>
      <c r="E3259">
        <v>15</v>
      </c>
      <c r="F3259" t="str">
        <f t="shared" si="50"/>
        <v>Average Per Ton1-in-2October Monthly System Peak Day50% Cycling15</v>
      </c>
      <c r="G3259">
        <v>0.87410129999999997</v>
      </c>
      <c r="H3259">
        <v>0.91795700000000002</v>
      </c>
      <c r="I3259">
        <v>76.993200000000002</v>
      </c>
      <c r="J3259">
        <v>-0.24708849999999999</v>
      </c>
      <c r="K3259">
        <v>-7.5196299999999994E-2</v>
      </c>
      <c r="L3259">
        <v>4.3855699999999997E-2</v>
      </c>
      <c r="M3259">
        <v>0.16290769999999999</v>
      </c>
      <c r="N3259">
        <v>0.33479989999999998</v>
      </c>
      <c r="O3259">
        <v>3452</v>
      </c>
      <c r="P3259" t="s">
        <v>59</v>
      </c>
      <c r="Q3259" t="s">
        <v>60</v>
      </c>
    </row>
    <row r="3260" spans="1:17" x14ac:dyDescent="0.25">
      <c r="A3260" t="s">
        <v>28</v>
      </c>
      <c r="B3260" t="s">
        <v>36</v>
      </c>
      <c r="C3260" t="s">
        <v>53</v>
      </c>
      <c r="D3260" t="s">
        <v>31</v>
      </c>
      <c r="E3260">
        <v>15</v>
      </c>
      <c r="F3260" t="str">
        <f t="shared" si="50"/>
        <v>Average Per Premise1-in-2October Monthly System Peak Day50% Cycling15</v>
      </c>
      <c r="G3260">
        <v>7.5336040000000004</v>
      </c>
      <c r="H3260">
        <v>7.9115830000000003</v>
      </c>
      <c r="I3260">
        <v>76.993200000000002</v>
      </c>
      <c r="J3260">
        <v>-2.129578</v>
      </c>
      <c r="K3260">
        <v>-0.64809320000000004</v>
      </c>
      <c r="L3260">
        <v>0.3779785</v>
      </c>
      <c r="M3260">
        <v>1.40405</v>
      </c>
      <c r="N3260">
        <v>2.885535</v>
      </c>
      <c r="O3260">
        <v>3452</v>
      </c>
      <c r="P3260" t="s">
        <v>59</v>
      </c>
      <c r="Q3260" t="s">
        <v>60</v>
      </c>
    </row>
    <row r="3261" spans="1:17" x14ac:dyDescent="0.25">
      <c r="A3261" t="s">
        <v>29</v>
      </c>
      <c r="B3261" t="s">
        <v>36</v>
      </c>
      <c r="C3261" t="s">
        <v>53</v>
      </c>
      <c r="D3261" t="s">
        <v>31</v>
      </c>
      <c r="E3261">
        <v>15</v>
      </c>
      <c r="F3261" t="str">
        <f t="shared" si="50"/>
        <v>Average Per Device1-in-2October Monthly System Peak Day50% Cycling15</v>
      </c>
      <c r="G3261">
        <v>3.390171</v>
      </c>
      <c r="H3261">
        <v>3.5602640000000001</v>
      </c>
      <c r="I3261">
        <v>76.993200000000002</v>
      </c>
      <c r="J3261">
        <v>-0.95832379999999995</v>
      </c>
      <c r="K3261">
        <v>-0.29164610000000002</v>
      </c>
      <c r="L3261">
        <v>0.17009279999999999</v>
      </c>
      <c r="M3261">
        <v>0.6318317</v>
      </c>
      <c r="N3261">
        <v>1.2985089999999999</v>
      </c>
      <c r="O3261">
        <v>3452</v>
      </c>
      <c r="P3261" t="s">
        <v>59</v>
      </c>
      <c r="Q3261" t="s">
        <v>60</v>
      </c>
    </row>
    <row r="3262" spans="1:17" x14ac:dyDescent="0.25">
      <c r="A3262" t="s">
        <v>43</v>
      </c>
      <c r="B3262" t="s">
        <v>36</v>
      </c>
      <c r="C3262" t="s">
        <v>53</v>
      </c>
      <c r="D3262" t="s">
        <v>31</v>
      </c>
      <c r="E3262">
        <v>15</v>
      </c>
      <c r="F3262" t="str">
        <f t="shared" si="50"/>
        <v>Aggregate1-in-2October Monthly System Peak Day50% Cycling15</v>
      </c>
      <c r="G3262">
        <v>26.006</v>
      </c>
      <c r="H3262">
        <v>27.310780000000001</v>
      </c>
      <c r="I3262">
        <v>76.993200000000002</v>
      </c>
      <c r="J3262">
        <v>-7.3513019999999996</v>
      </c>
      <c r="K3262">
        <v>-2.2372179999999999</v>
      </c>
      <c r="L3262">
        <v>1.3047820000000001</v>
      </c>
      <c r="M3262">
        <v>4.846781</v>
      </c>
      <c r="N3262">
        <v>9.9608659999999993</v>
      </c>
      <c r="O3262">
        <v>3452</v>
      </c>
      <c r="P3262" t="s">
        <v>59</v>
      </c>
      <c r="Q3262" t="s">
        <v>60</v>
      </c>
    </row>
    <row r="3263" spans="1:17" x14ac:dyDescent="0.25">
      <c r="A3263" t="s">
        <v>30</v>
      </c>
      <c r="B3263" t="s">
        <v>36</v>
      </c>
      <c r="C3263" t="s">
        <v>53</v>
      </c>
      <c r="D3263" t="s">
        <v>26</v>
      </c>
      <c r="E3263">
        <v>15</v>
      </c>
      <c r="F3263" t="str">
        <f t="shared" si="50"/>
        <v>Average Per Ton1-in-2October Monthly System Peak DayAll15</v>
      </c>
      <c r="G3263">
        <v>0.83170940000000004</v>
      </c>
      <c r="H3263">
        <v>0.87842189999999998</v>
      </c>
      <c r="I3263">
        <v>77.045500000000004</v>
      </c>
      <c r="J3263">
        <v>-0.22709560000000001</v>
      </c>
      <c r="K3263">
        <v>-6.53276E-2</v>
      </c>
      <c r="L3263">
        <v>4.6712400000000001E-2</v>
      </c>
      <c r="M3263">
        <v>0.15875249999999999</v>
      </c>
      <c r="N3263">
        <v>0.32052049999999999</v>
      </c>
      <c r="O3263">
        <v>4789</v>
      </c>
      <c r="P3263" t="s">
        <v>59</v>
      </c>
      <c r="Q3263" t="s">
        <v>60</v>
      </c>
    </row>
    <row r="3264" spans="1:17" x14ac:dyDescent="0.25">
      <c r="A3264" t="s">
        <v>28</v>
      </c>
      <c r="B3264" t="s">
        <v>36</v>
      </c>
      <c r="C3264" t="s">
        <v>53</v>
      </c>
      <c r="D3264" t="s">
        <v>26</v>
      </c>
      <c r="E3264">
        <v>15</v>
      </c>
      <c r="F3264" t="str">
        <f t="shared" si="50"/>
        <v>Average Per Premise1-in-2October Monthly System Peak DayAll15</v>
      </c>
      <c r="G3264">
        <v>7.630522</v>
      </c>
      <c r="H3264">
        <v>8.0590860000000006</v>
      </c>
      <c r="I3264">
        <v>77.045500000000004</v>
      </c>
      <c r="J3264">
        <v>-2.0834899999999998</v>
      </c>
      <c r="K3264">
        <v>-0.59934829999999994</v>
      </c>
      <c r="L3264">
        <v>0.42856349999999999</v>
      </c>
      <c r="M3264">
        <v>1.456475</v>
      </c>
      <c r="N3264">
        <v>2.940617</v>
      </c>
      <c r="O3264">
        <v>4789</v>
      </c>
      <c r="P3264" t="s">
        <v>59</v>
      </c>
      <c r="Q3264" t="s">
        <v>60</v>
      </c>
    </row>
    <row r="3265" spans="1:17" x14ac:dyDescent="0.25">
      <c r="A3265" t="s">
        <v>29</v>
      </c>
      <c r="B3265" t="s">
        <v>36</v>
      </c>
      <c r="C3265" t="s">
        <v>53</v>
      </c>
      <c r="D3265" t="s">
        <v>26</v>
      </c>
      <c r="E3265">
        <v>15</v>
      </c>
      <c r="F3265" t="str">
        <f t="shared" si="50"/>
        <v>Average Per Device1-in-2October Monthly System Peak DayAll15</v>
      </c>
      <c r="G3265">
        <v>3.2275719999999999</v>
      </c>
      <c r="H3265">
        <v>3.408846</v>
      </c>
      <c r="I3265">
        <v>77.045500000000004</v>
      </c>
      <c r="J3265">
        <v>-0.88127829999999996</v>
      </c>
      <c r="K3265">
        <v>-0.2535134</v>
      </c>
      <c r="L3265">
        <v>0.18127460000000001</v>
      </c>
      <c r="M3265">
        <v>0.61606260000000002</v>
      </c>
      <c r="N3265">
        <v>1.243827</v>
      </c>
      <c r="O3265">
        <v>4789</v>
      </c>
      <c r="P3265" t="s">
        <v>59</v>
      </c>
      <c r="Q3265" t="s">
        <v>60</v>
      </c>
    </row>
    <row r="3266" spans="1:17" x14ac:dyDescent="0.25">
      <c r="A3266" t="s">
        <v>43</v>
      </c>
      <c r="B3266" t="s">
        <v>36</v>
      </c>
      <c r="C3266" t="s">
        <v>53</v>
      </c>
      <c r="D3266" t="s">
        <v>26</v>
      </c>
      <c r="E3266">
        <v>15</v>
      </c>
      <c r="F3266" t="str">
        <f t="shared" si="50"/>
        <v>Aggregate1-in-2October Monthly System Peak DayAll15</v>
      </c>
      <c r="G3266">
        <v>36.542569999999998</v>
      </c>
      <c r="H3266">
        <v>38.59496</v>
      </c>
      <c r="I3266">
        <v>77.045500000000004</v>
      </c>
      <c r="J3266">
        <v>-9.9778330000000004</v>
      </c>
      <c r="K3266">
        <v>-2.870279</v>
      </c>
      <c r="L3266">
        <v>2.0523910000000001</v>
      </c>
      <c r="M3266">
        <v>6.9750610000000002</v>
      </c>
      <c r="N3266">
        <v>14.082610000000001</v>
      </c>
      <c r="O3266">
        <v>4789</v>
      </c>
      <c r="P3266" t="s">
        <v>59</v>
      </c>
      <c r="Q3266" t="s">
        <v>60</v>
      </c>
    </row>
    <row r="3267" spans="1:17" x14ac:dyDescent="0.25">
      <c r="A3267" t="s">
        <v>30</v>
      </c>
      <c r="B3267" t="s">
        <v>36</v>
      </c>
      <c r="C3267" t="s">
        <v>54</v>
      </c>
      <c r="D3267" t="s">
        <v>48</v>
      </c>
      <c r="E3267">
        <v>15</v>
      </c>
      <c r="F3267" t="str">
        <f t="shared" ref="F3267:F3330" si="51">CONCATENATE(A3267,B3267,C3267,D3267,E3267)</f>
        <v>Average Per Ton1-in-2September Monthly System Peak Day30% Cycling15</v>
      </c>
      <c r="G3267">
        <v>0.99853099999999995</v>
      </c>
      <c r="H3267">
        <v>1.070206</v>
      </c>
      <c r="I3267">
        <v>88.309100000000001</v>
      </c>
      <c r="J3267">
        <v>-0.11075</v>
      </c>
      <c r="K3267">
        <v>-2.9716999999999999E-3</v>
      </c>
      <c r="L3267">
        <v>7.1675299999999997E-2</v>
      </c>
      <c r="M3267">
        <v>0.14632229999999999</v>
      </c>
      <c r="N3267">
        <v>0.25410060000000001</v>
      </c>
      <c r="O3267">
        <v>1337</v>
      </c>
      <c r="P3267" t="s">
        <v>59</v>
      </c>
      <c r="Q3267" t="s">
        <v>60</v>
      </c>
    </row>
    <row r="3268" spans="1:17" x14ac:dyDescent="0.25">
      <c r="A3268" t="s">
        <v>28</v>
      </c>
      <c r="B3268" t="s">
        <v>36</v>
      </c>
      <c r="C3268" t="s">
        <v>54</v>
      </c>
      <c r="D3268" t="s">
        <v>48</v>
      </c>
      <c r="E3268">
        <v>15</v>
      </c>
      <c r="F3268" t="str">
        <f t="shared" si="51"/>
        <v>Average Per Premise1-in-2September Monthly System Peak Day30% Cycling15</v>
      </c>
      <c r="G3268">
        <v>10.59399</v>
      </c>
      <c r="H3268">
        <v>11.354430000000001</v>
      </c>
      <c r="I3268">
        <v>88.309100000000001</v>
      </c>
      <c r="J3268">
        <v>-1.1750100000000001</v>
      </c>
      <c r="K3268">
        <v>-3.1528100000000003E-2</v>
      </c>
      <c r="L3268">
        <v>0.76044429999999996</v>
      </c>
      <c r="M3268">
        <v>1.5524169999999999</v>
      </c>
      <c r="N3268">
        <v>2.6958989999999998</v>
      </c>
      <c r="O3268">
        <v>1337</v>
      </c>
      <c r="P3268" t="s">
        <v>59</v>
      </c>
      <c r="Q3268" t="s">
        <v>60</v>
      </c>
    </row>
    <row r="3269" spans="1:17" x14ac:dyDescent="0.25">
      <c r="A3269" t="s">
        <v>29</v>
      </c>
      <c r="B3269" t="s">
        <v>36</v>
      </c>
      <c r="C3269" t="s">
        <v>54</v>
      </c>
      <c r="D3269" t="s">
        <v>48</v>
      </c>
      <c r="E3269">
        <v>15</v>
      </c>
      <c r="F3269" t="str">
        <f t="shared" si="51"/>
        <v>Average Per Device1-in-2September Monthly System Peak Day30% Cycling15</v>
      </c>
      <c r="G3269">
        <v>3.8795299999999999</v>
      </c>
      <c r="H3269">
        <v>4.1580050000000002</v>
      </c>
      <c r="I3269">
        <v>88.309100000000001</v>
      </c>
      <c r="J3269">
        <v>-0.43029000000000001</v>
      </c>
      <c r="K3269">
        <v>-1.15456E-2</v>
      </c>
      <c r="L3269">
        <v>0.27847549999999999</v>
      </c>
      <c r="M3269">
        <v>0.56849660000000002</v>
      </c>
      <c r="N3269">
        <v>0.98724100000000004</v>
      </c>
      <c r="O3269">
        <v>1337</v>
      </c>
      <c r="P3269" t="s">
        <v>59</v>
      </c>
      <c r="Q3269" t="s">
        <v>60</v>
      </c>
    </row>
    <row r="3270" spans="1:17" x14ac:dyDescent="0.25">
      <c r="A3270" t="s">
        <v>43</v>
      </c>
      <c r="B3270" t="s">
        <v>36</v>
      </c>
      <c r="C3270" t="s">
        <v>54</v>
      </c>
      <c r="D3270" t="s">
        <v>48</v>
      </c>
      <c r="E3270">
        <v>15</v>
      </c>
      <c r="F3270" t="str">
        <f t="shared" si="51"/>
        <v>Aggregate1-in-2September Monthly System Peak Day30% Cycling15</v>
      </c>
      <c r="G3270">
        <v>14.164160000000001</v>
      </c>
      <c r="H3270">
        <v>15.18088</v>
      </c>
      <c r="I3270">
        <v>88.309100000000001</v>
      </c>
      <c r="J3270">
        <v>-1.570989</v>
      </c>
      <c r="K3270">
        <v>-4.2153000000000003E-2</v>
      </c>
      <c r="L3270">
        <v>1.0167139999999999</v>
      </c>
      <c r="M3270">
        <v>2.0755810000000001</v>
      </c>
      <c r="N3270">
        <v>3.6044170000000002</v>
      </c>
      <c r="O3270">
        <v>1337</v>
      </c>
      <c r="P3270" t="s">
        <v>59</v>
      </c>
      <c r="Q3270" t="s">
        <v>60</v>
      </c>
    </row>
    <row r="3271" spans="1:17" x14ac:dyDescent="0.25">
      <c r="A3271" t="s">
        <v>30</v>
      </c>
      <c r="B3271" t="s">
        <v>36</v>
      </c>
      <c r="C3271" t="s">
        <v>54</v>
      </c>
      <c r="D3271" t="s">
        <v>31</v>
      </c>
      <c r="E3271">
        <v>15</v>
      </c>
      <c r="F3271" t="str">
        <f t="shared" si="51"/>
        <v>Average Per Ton1-in-2September Monthly System Peak Day50% Cycling15</v>
      </c>
      <c r="G3271">
        <v>0.94214540000000002</v>
      </c>
      <c r="H3271">
        <v>1.03454</v>
      </c>
      <c r="I3271">
        <v>86.9315</v>
      </c>
      <c r="J3271">
        <v>-0.15086659999999999</v>
      </c>
      <c r="K3271">
        <v>-7.1456999999999996E-3</v>
      </c>
      <c r="L3271">
        <v>9.2395000000000005E-2</v>
      </c>
      <c r="M3271">
        <v>0.19193569999999999</v>
      </c>
      <c r="N3271">
        <v>0.33565660000000003</v>
      </c>
      <c r="O3271">
        <v>3452</v>
      </c>
      <c r="P3271" t="s">
        <v>59</v>
      </c>
      <c r="Q3271" t="s">
        <v>60</v>
      </c>
    </row>
    <row r="3272" spans="1:17" x14ac:dyDescent="0.25">
      <c r="A3272" t="s">
        <v>28</v>
      </c>
      <c r="B3272" t="s">
        <v>36</v>
      </c>
      <c r="C3272" t="s">
        <v>54</v>
      </c>
      <c r="D3272" t="s">
        <v>31</v>
      </c>
      <c r="E3272">
        <v>15</v>
      </c>
      <c r="F3272" t="str">
        <f t="shared" si="51"/>
        <v>Average Per Premise1-in-2September Monthly System Peak Day50% Cycling15</v>
      </c>
      <c r="G3272">
        <v>8.1200550000000007</v>
      </c>
      <c r="H3272">
        <v>8.9163779999999999</v>
      </c>
      <c r="I3272">
        <v>86.9315</v>
      </c>
      <c r="J3272">
        <v>-1.3002720000000001</v>
      </c>
      <c r="K3272">
        <v>-6.1586299999999997E-2</v>
      </c>
      <c r="L3272">
        <v>0.79632360000000002</v>
      </c>
      <c r="M3272">
        <v>1.6542330000000001</v>
      </c>
      <c r="N3272">
        <v>2.892919</v>
      </c>
      <c r="O3272">
        <v>3452</v>
      </c>
      <c r="P3272" t="s">
        <v>59</v>
      </c>
      <c r="Q3272" t="s">
        <v>60</v>
      </c>
    </row>
    <row r="3273" spans="1:17" x14ac:dyDescent="0.25">
      <c r="A3273" t="s">
        <v>29</v>
      </c>
      <c r="B3273" t="s">
        <v>36</v>
      </c>
      <c r="C3273" t="s">
        <v>54</v>
      </c>
      <c r="D3273" t="s">
        <v>31</v>
      </c>
      <c r="E3273">
        <v>15</v>
      </c>
      <c r="F3273" t="str">
        <f t="shared" si="51"/>
        <v>Average Per Device1-in-2September Monthly System Peak Day50% Cycling15</v>
      </c>
      <c r="G3273">
        <v>3.654077</v>
      </c>
      <c r="H3273">
        <v>4.0124279999999999</v>
      </c>
      <c r="I3273">
        <v>86.9315</v>
      </c>
      <c r="J3273">
        <v>-0.58513079999999995</v>
      </c>
      <c r="K3273">
        <v>-2.7714200000000001E-2</v>
      </c>
      <c r="L3273">
        <v>0.35835080000000002</v>
      </c>
      <c r="M3273">
        <v>0.74441579999999996</v>
      </c>
      <c r="N3273">
        <v>1.3018320000000001</v>
      </c>
      <c r="O3273">
        <v>3452</v>
      </c>
      <c r="P3273" t="s">
        <v>59</v>
      </c>
      <c r="Q3273" t="s">
        <v>60</v>
      </c>
    </row>
    <row r="3274" spans="1:17" x14ac:dyDescent="0.25">
      <c r="A3274" t="s">
        <v>43</v>
      </c>
      <c r="B3274" t="s">
        <v>36</v>
      </c>
      <c r="C3274" t="s">
        <v>54</v>
      </c>
      <c r="D3274" t="s">
        <v>31</v>
      </c>
      <c r="E3274">
        <v>15</v>
      </c>
      <c r="F3274" t="str">
        <f t="shared" si="51"/>
        <v>Aggregate1-in-2September Monthly System Peak Day50% Cycling15</v>
      </c>
      <c r="G3274">
        <v>28.030429999999999</v>
      </c>
      <c r="H3274">
        <v>30.779340000000001</v>
      </c>
      <c r="I3274">
        <v>86.9315</v>
      </c>
      <c r="J3274">
        <v>-4.4885390000000003</v>
      </c>
      <c r="K3274">
        <v>-0.21259600000000001</v>
      </c>
      <c r="L3274">
        <v>2.7489089999999998</v>
      </c>
      <c r="M3274">
        <v>5.7104140000000001</v>
      </c>
      <c r="N3274">
        <v>9.9863569999999999</v>
      </c>
      <c r="O3274">
        <v>3452</v>
      </c>
      <c r="P3274" t="s">
        <v>59</v>
      </c>
      <c r="Q3274" t="s">
        <v>60</v>
      </c>
    </row>
    <row r="3275" spans="1:17" x14ac:dyDescent="0.25">
      <c r="A3275" t="s">
        <v>30</v>
      </c>
      <c r="B3275" t="s">
        <v>36</v>
      </c>
      <c r="C3275" t="s">
        <v>54</v>
      </c>
      <c r="D3275" t="s">
        <v>26</v>
      </c>
      <c r="E3275">
        <v>15</v>
      </c>
      <c r="F3275" t="str">
        <f t="shared" si="51"/>
        <v>Average Per Ton1-in-2September Monthly System Peak DayAll15</v>
      </c>
      <c r="G3275">
        <v>0.95788830000000003</v>
      </c>
      <c r="H3275">
        <v>1.0444979999999999</v>
      </c>
      <c r="I3275">
        <v>87.316100000000006</v>
      </c>
      <c r="J3275">
        <v>-0.13966609999999999</v>
      </c>
      <c r="K3275">
        <v>-5.9803E-3</v>
      </c>
      <c r="L3275">
        <v>8.6610099999999995E-2</v>
      </c>
      <c r="M3275">
        <v>0.17920040000000001</v>
      </c>
      <c r="N3275">
        <v>0.3128862</v>
      </c>
      <c r="O3275">
        <v>4789</v>
      </c>
      <c r="P3275" t="s">
        <v>59</v>
      </c>
      <c r="Q3275" t="s">
        <v>60</v>
      </c>
    </row>
    <row r="3276" spans="1:17" x14ac:dyDescent="0.25">
      <c r="A3276" t="s">
        <v>28</v>
      </c>
      <c r="B3276" t="s">
        <v>36</v>
      </c>
      <c r="C3276" t="s">
        <v>54</v>
      </c>
      <c r="D3276" t="s">
        <v>26</v>
      </c>
      <c r="E3276">
        <v>15</v>
      </c>
      <c r="F3276" t="str">
        <f t="shared" si="51"/>
        <v>Average Per Premise1-in-2September Monthly System Peak DayAll15</v>
      </c>
      <c r="G3276">
        <v>8.7881499999999999</v>
      </c>
      <c r="H3276">
        <v>9.5827539999999996</v>
      </c>
      <c r="I3276">
        <v>87.316100000000006</v>
      </c>
      <c r="J3276">
        <v>-1.2813669999999999</v>
      </c>
      <c r="K3276">
        <v>-5.4866199999999997E-2</v>
      </c>
      <c r="L3276">
        <v>0.79460439999999999</v>
      </c>
      <c r="M3276">
        <v>1.644075</v>
      </c>
      <c r="N3276">
        <v>2.8705759999999998</v>
      </c>
      <c r="O3276">
        <v>4789</v>
      </c>
      <c r="P3276" t="s">
        <v>59</v>
      </c>
      <c r="Q3276" t="s">
        <v>60</v>
      </c>
    </row>
    <row r="3277" spans="1:17" x14ac:dyDescent="0.25">
      <c r="A3277" t="s">
        <v>29</v>
      </c>
      <c r="B3277" t="s">
        <v>36</v>
      </c>
      <c r="C3277" t="s">
        <v>54</v>
      </c>
      <c r="D3277" t="s">
        <v>26</v>
      </c>
      <c r="E3277">
        <v>15</v>
      </c>
      <c r="F3277" t="str">
        <f t="shared" si="51"/>
        <v>Average Per Device1-in-2September Monthly System Peak DayAll15</v>
      </c>
      <c r="G3277">
        <v>3.717228</v>
      </c>
      <c r="H3277">
        <v>4.053331</v>
      </c>
      <c r="I3277">
        <v>87.316100000000006</v>
      </c>
      <c r="J3277">
        <v>-0.5419948</v>
      </c>
      <c r="K3277">
        <v>-2.32074E-2</v>
      </c>
      <c r="L3277">
        <v>0.33610319999999999</v>
      </c>
      <c r="M3277">
        <v>0.69541379999999997</v>
      </c>
      <c r="N3277">
        <v>1.2142010000000001</v>
      </c>
      <c r="O3277">
        <v>4789</v>
      </c>
      <c r="P3277" t="s">
        <v>59</v>
      </c>
      <c r="Q3277" t="s">
        <v>60</v>
      </c>
    </row>
    <row r="3278" spans="1:17" x14ac:dyDescent="0.25">
      <c r="A3278" t="s">
        <v>43</v>
      </c>
      <c r="B3278" t="s">
        <v>36</v>
      </c>
      <c r="C3278" t="s">
        <v>54</v>
      </c>
      <c r="D3278" t="s">
        <v>26</v>
      </c>
      <c r="E3278">
        <v>15</v>
      </c>
      <c r="F3278" t="str">
        <f t="shared" si="51"/>
        <v>Aggregate1-in-2September Monthly System Peak DayAll15</v>
      </c>
      <c r="G3278">
        <v>42.086449999999999</v>
      </c>
      <c r="H3278">
        <v>45.89181</v>
      </c>
      <c r="I3278">
        <v>87.316100000000006</v>
      </c>
      <c r="J3278">
        <v>-6.1364660000000004</v>
      </c>
      <c r="K3278">
        <v>-0.26275419999999999</v>
      </c>
      <c r="L3278">
        <v>3.805361</v>
      </c>
      <c r="M3278">
        <v>7.8734760000000001</v>
      </c>
      <c r="N3278">
        <v>13.74719</v>
      </c>
      <c r="O3278">
        <v>4789</v>
      </c>
      <c r="P3278" t="s">
        <v>59</v>
      </c>
      <c r="Q3278" t="s">
        <v>60</v>
      </c>
    </row>
    <row r="3279" spans="1:17" x14ac:dyDescent="0.25">
      <c r="A3279" t="s">
        <v>30</v>
      </c>
      <c r="B3279" t="s">
        <v>36</v>
      </c>
      <c r="C3279" t="s">
        <v>49</v>
      </c>
      <c r="D3279" t="s">
        <v>48</v>
      </c>
      <c r="E3279">
        <v>16</v>
      </c>
      <c r="F3279" t="str">
        <f t="shared" si="51"/>
        <v>Average Per Ton1-in-2August Monthly System Peak Day30% Cycling16</v>
      </c>
      <c r="G3279">
        <v>0.95987909999999999</v>
      </c>
      <c r="H3279">
        <v>1.026305</v>
      </c>
      <c r="I3279">
        <v>85.599199999999996</v>
      </c>
      <c r="J3279">
        <v>-0.1065507</v>
      </c>
      <c r="K3279">
        <v>-4.3544999999999999E-3</v>
      </c>
      <c r="L3279">
        <v>6.6426200000000005E-2</v>
      </c>
      <c r="M3279">
        <v>0.13720689999999999</v>
      </c>
      <c r="N3279">
        <v>0.23940310000000001</v>
      </c>
      <c r="O3279">
        <v>1337</v>
      </c>
      <c r="P3279" t="s">
        <v>59</v>
      </c>
      <c r="Q3279" t="s">
        <v>60</v>
      </c>
    </row>
    <row r="3280" spans="1:17" x14ac:dyDescent="0.25">
      <c r="A3280" t="s">
        <v>28</v>
      </c>
      <c r="B3280" t="s">
        <v>36</v>
      </c>
      <c r="C3280" t="s">
        <v>49</v>
      </c>
      <c r="D3280" t="s">
        <v>48</v>
      </c>
      <c r="E3280">
        <v>16</v>
      </c>
      <c r="F3280" t="str">
        <f t="shared" si="51"/>
        <v>Average Per Premise1-in-2August Monthly System Peak Day30% Cycling16</v>
      </c>
      <c r="G3280">
        <v>10.183909999999999</v>
      </c>
      <c r="H3280">
        <v>10.88866</v>
      </c>
      <c r="I3280">
        <v>85.599199999999996</v>
      </c>
      <c r="J3280">
        <v>-1.130458</v>
      </c>
      <c r="K3280">
        <v>-4.6199900000000002E-2</v>
      </c>
      <c r="L3280">
        <v>0.70475370000000004</v>
      </c>
      <c r="M3280">
        <v>1.4557070000000001</v>
      </c>
      <c r="N3280">
        <v>2.539965</v>
      </c>
      <c r="O3280">
        <v>1337</v>
      </c>
      <c r="P3280" t="s">
        <v>59</v>
      </c>
      <c r="Q3280" t="s">
        <v>60</v>
      </c>
    </row>
    <row r="3281" spans="1:17" x14ac:dyDescent="0.25">
      <c r="A3281" t="s">
        <v>29</v>
      </c>
      <c r="B3281" t="s">
        <v>36</v>
      </c>
      <c r="C3281" t="s">
        <v>49</v>
      </c>
      <c r="D3281" t="s">
        <v>48</v>
      </c>
      <c r="E3281">
        <v>16</v>
      </c>
      <c r="F3281" t="str">
        <f t="shared" si="51"/>
        <v>Average Per Device1-in-2August Monthly System Peak Day30% Cycling16</v>
      </c>
      <c r="G3281">
        <v>3.729358</v>
      </c>
      <c r="H3281">
        <v>3.9874390000000002</v>
      </c>
      <c r="I3281">
        <v>85.599199999999996</v>
      </c>
      <c r="J3281">
        <v>-0.41397479999999998</v>
      </c>
      <c r="K3281">
        <v>-1.69185E-2</v>
      </c>
      <c r="L3281">
        <v>0.25808150000000002</v>
      </c>
      <c r="M3281">
        <v>0.53308149999999999</v>
      </c>
      <c r="N3281">
        <v>0.93013780000000001</v>
      </c>
      <c r="O3281">
        <v>1337</v>
      </c>
      <c r="P3281" t="s">
        <v>59</v>
      </c>
      <c r="Q3281" t="s">
        <v>60</v>
      </c>
    </row>
    <row r="3282" spans="1:17" x14ac:dyDescent="0.25">
      <c r="A3282" t="s">
        <v>43</v>
      </c>
      <c r="B3282" t="s">
        <v>36</v>
      </c>
      <c r="C3282" t="s">
        <v>49</v>
      </c>
      <c r="D3282" t="s">
        <v>48</v>
      </c>
      <c r="E3282">
        <v>16</v>
      </c>
      <c r="F3282" t="str">
        <f t="shared" si="51"/>
        <v>Aggregate1-in-2August Monthly System Peak Day30% Cycling16</v>
      </c>
      <c r="G3282">
        <v>13.61589</v>
      </c>
      <c r="H3282">
        <v>14.55814</v>
      </c>
      <c r="I3282">
        <v>85.599199999999996</v>
      </c>
      <c r="J3282">
        <v>-1.511422</v>
      </c>
      <c r="K3282">
        <v>-6.1769299999999999E-2</v>
      </c>
      <c r="L3282">
        <v>0.94225570000000003</v>
      </c>
      <c r="M3282">
        <v>1.9462809999999999</v>
      </c>
      <c r="N3282">
        <v>3.3959329999999999</v>
      </c>
      <c r="O3282">
        <v>1337</v>
      </c>
      <c r="P3282" t="s">
        <v>59</v>
      </c>
      <c r="Q3282" t="s">
        <v>60</v>
      </c>
    </row>
    <row r="3283" spans="1:17" x14ac:dyDescent="0.25">
      <c r="A3283" t="s">
        <v>30</v>
      </c>
      <c r="B3283" t="s">
        <v>36</v>
      </c>
      <c r="C3283" t="s">
        <v>49</v>
      </c>
      <c r="D3283" t="s">
        <v>31</v>
      </c>
      <c r="E3283">
        <v>16</v>
      </c>
      <c r="F3283" t="str">
        <f t="shared" si="51"/>
        <v>Average Per Ton1-in-2August Monthly System Peak Day50% Cycling16</v>
      </c>
      <c r="G3283">
        <v>0.90796259999999995</v>
      </c>
      <c r="H3283">
        <v>0.99739359999999999</v>
      </c>
      <c r="I3283">
        <v>84.563500000000005</v>
      </c>
      <c r="J3283">
        <v>-0.153698</v>
      </c>
      <c r="K3283">
        <v>-1.0055400000000001E-2</v>
      </c>
      <c r="L3283">
        <v>8.9431099999999999E-2</v>
      </c>
      <c r="M3283">
        <v>0.18891749999999999</v>
      </c>
      <c r="N3283">
        <v>0.33256010000000003</v>
      </c>
      <c r="O3283">
        <v>3452</v>
      </c>
      <c r="P3283" t="s">
        <v>59</v>
      </c>
      <c r="Q3283" t="s">
        <v>60</v>
      </c>
    </row>
    <row r="3284" spans="1:17" x14ac:dyDescent="0.25">
      <c r="A3284" t="s">
        <v>28</v>
      </c>
      <c r="B3284" t="s">
        <v>36</v>
      </c>
      <c r="C3284" t="s">
        <v>49</v>
      </c>
      <c r="D3284" t="s">
        <v>31</v>
      </c>
      <c r="E3284">
        <v>16</v>
      </c>
      <c r="F3284" t="str">
        <f t="shared" si="51"/>
        <v>Average Per Premise1-in-2August Monthly System Peak Day50% Cycling16</v>
      </c>
      <c r="G3284">
        <v>7.8254440000000001</v>
      </c>
      <c r="H3284">
        <v>8.5962219999999991</v>
      </c>
      <c r="I3284">
        <v>84.563500000000005</v>
      </c>
      <c r="J3284">
        <v>-1.324675</v>
      </c>
      <c r="K3284">
        <v>-8.6664099999999994E-2</v>
      </c>
      <c r="L3284">
        <v>0.77077830000000003</v>
      </c>
      <c r="M3284">
        <v>1.6282209999999999</v>
      </c>
      <c r="N3284">
        <v>2.866231</v>
      </c>
      <c r="O3284">
        <v>3452</v>
      </c>
      <c r="P3284" t="s">
        <v>59</v>
      </c>
      <c r="Q3284" t="s">
        <v>60</v>
      </c>
    </row>
    <row r="3285" spans="1:17" x14ac:dyDescent="0.25">
      <c r="A3285" t="s">
        <v>29</v>
      </c>
      <c r="B3285" t="s">
        <v>36</v>
      </c>
      <c r="C3285" t="s">
        <v>49</v>
      </c>
      <c r="D3285" t="s">
        <v>31</v>
      </c>
      <c r="E3285">
        <v>16</v>
      </c>
      <c r="F3285" t="str">
        <f t="shared" si="51"/>
        <v>Average Per Device1-in-2August Monthly System Peak Day50% Cycling16</v>
      </c>
      <c r="G3285">
        <v>3.5215010000000002</v>
      </c>
      <c r="H3285">
        <v>3.8683559999999999</v>
      </c>
      <c r="I3285">
        <v>84.563500000000005</v>
      </c>
      <c r="J3285">
        <v>-0.59611219999999998</v>
      </c>
      <c r="K3285">
        <v>-3.8999399999999997E-2</v>
      </c>
      <c r="L3285">
        <v>0.34685519999999997</v>
      </c>
      <c r="M3285">
        <v>0.73270979999999997</v>
      </c>
      <c r="N3285">
        <v>1.2898229999999999</v>
      </c>
      <c r="O3285">
        <v>3452</v>
      </c>
      <c r="P3285" t="s">
        <v>59</v>
      </c>
      <c r="Q3285" t="s">
        <v>60</v>
      </c>
    </row>
    <row r="3286" spans="1:17" x14ac:dyDescent="0.25">
      <c r="A3286" t="s">
        <v>43</v>
      </c>
      <c r="B3286" t="s">
        <v>36</v>
      </c>
      <c r="C3286" t="s">
        <v>49</v>
      </c>
      <c r="D3286" t="s">
        <v>31</v>
      </c>
      <c r="E3286">
        <v>16</v>
      </c>
      <c r="F3286" t="str">
        <f t="shared" si="51"/>
        <v>Aggregate1-in-2August Monthly System Peak Day50% Cycling16</v>
      </c>
      <c r="G3286">
        <v>27.01343</v>
      </c>
      <c r="H3286">
        <v>29.674160000000001</v>
      </c>
      <c r="I3286">
        <v>84.563500000000005</v>
      </c>
      <c r="J3286">
        <v>-4.5727770000000003</v>
      </c>
      <c r="K3286">
        <v>-0.2991644</v>
      </c>
      <c r="L3286">
        <v>2.6607270000000001</v>
      </c>
      <c r="M3286">
        <v>5.6206170000000002</v>
      </c>
      <c r="N3286">
        <v>9.8942300000000003</v>
      </c>
      <c r="O3286">
        <v>3452</v>
      </c>
      <c r="P3286" t="s">
        <v>59</v>
      </c>
      <c r="Q3286" t="s">
        <v>60</v>
      </c>
    </row>
    <row r="3287" spans="1:17" x14ac:dyDescent="0.25">
      <c r="A3287" t="s">
        <v>30</v>
      </c>
      <c r="B3287" t="s">
        <v>36</v>
      </c>
      <c r="C3287" t="s">
        <v>49</v>
      </c>
      <c r="D3287" t="s">
        <v>26</v>
      </c>
      <c r="E3287">
        <v>16</v>
      </c>
      <c r="F3287" t="str">
        <f t="shared" si="51"/>
        <v>Average Per Ton1-in-2August Monthly System Peak DayAll16</v>
      </c>
      <c r="G3287">
        <v>0.92245770000000005</v>
      </c>
      <c r="H3287">
        <v>1.005466</v>
      </c>
      <c r="I3287">
        <v>84.852699999999999</v>
      </c>
      <c r="J3287">
        <v>-0.14053450000000001</v>
      </c>
      <c r="K3287">
        <v>-8.4636999999999993E-3</v>
      </c>
      <c r="L3287">
        <v>8.3008100000000001E-2</v>
      </c>
      <c r="M3287">
        <v>0.17447989999999999</v>
      </c>
      <c r="N3287">
        <v>0.30655070000000001</v>
      </c>
      <c r="O3287">
        <v>4789</v>
      </c>
      <c r="P3287" t="s">
        <v>59</v>
      </c>
      <c r="Q3287" t="s">
        <v>60</v>
      </c>
    </row>
    <row r="3288" spans="1:17" x14ac:dyDescent="0.25">
      <c r="A3288" t="s">
        <v>28</v>
      </c>
      <c r="B3288" t="s">
        <v>36</v>
      </c>
      <c r="C3288" t="s">
        <v>49</v>
      </c>
      <c r="D3288" t="s">
        <v>26</v>
      </c>
      <c r="E3288">
        <v>16</v>
      </c>
      <c r="F3288" t="str">
        <f t="shared" si="51"/>
        <v>Average Per Premise1-in-2August Monthly System Peak DayAll16</v>
      </c>
      <c r="G3288">
        <v>8.4630919999999996</v>
      </c>
      <c r="H3288">
        <v>9.2246500000000005</v>
      </c>
      <c r="I3288">
        <v>84.852699999999999</v>
      </c>
      <c r="J3288">
        <v>-1.289334</v>
      </c>
      <c r="K3288">
        <v>-7.7650300000000005E-2</v>
      </c>
      <c r="L3288">
        <v>0.76155830000000002</v>
      </c>
      <c r="M3288">
        <v>1.6007670000000001</v>
      </c>
      <c r="N3288">
        <v>2.8124509999999998</v>
      </c>
      <c r="O3288">
        <v>4789</v>
      </c>
      <c r="P3288" t="s">
        <v>59</v>
      </c>
      <c r="Q3288" t="s">
        <v>60</v>
      </c>
    </row>
    <row r="3289" spans="1:17" x14ac:dyDescent="0.25">
      <c r="A3289" t="s">
        <v>29</v>
      </c>
      <c r="B3289" t="s">
        <v>36</v>
      </c>
      <c r="C3289" t="s">
        <v>49</v>
      </c>
      <c r="D3289" t="s">
        <v>26</v>
      </c>
      <c r="E3289">
        <v>16</v>
      </c>
      <c r="F3289" t="str">
        <f t="shared" si="51"/>
        <v>Average Per Device1-in-2August Monthly System Peak DayAll16</v>
      </c>
      <c r="G3289">
        <v>3.5797340000000002</v>
      </c>
      <c r="H3289">
        <v>3.901859</v>
      </c>
      <c r="I3289">
        <v>84.852699999999999</v>
      </c>
      <c r="J3289">
        <v>-0.54536490000000004</v>
      </c>
      <c r="K3289">
        <v>-3.2844699999999998E-2</v>
      </c>
      <c r="L3289">
        <v>0.3221253</v>
      </c>
      <c r="M3289">
        <v>0.67709520000000001</v>
      </c>
      <c r="N3289">
        <v>1.1896150000000001</v>
      </c>
      <c r="O3289">
        <v>4789</v>
      </c>
      <c r="P3289" t="s">
        <v>59</v>
      </c>
      <c r="Q3289" t="s">
        <v>60</v>
      </c>
    </row>
    <row r="3290" spans="1:17" x14ac:dyDescent="0.25">
      <c r="A3290" t="s">
        <v>43</v>
      </c>
      <c r="B3290" t="s">
        <v>36</v>
      </c>
      <c r="C3290" t="s">
        <v>49</v>
      </c>
      <c r="D3290" t="s">
        <v>26</v>
      </c>
      <c r="E3290">
        <v>16</v>
      </c>
      <c r="F3290" t="str">
        <f t="shared" si="51"/>
        <v>Aggregate1-in-2August Monthly System Peak DayAll16</v>
      </c>
      <c r="G3290">
        <v>40.52975</v>
      </c>
      <c r="H3290">
        <v>44.176850000000002</v>
      </c>
      <c r="I3290">
        <v>84.852699999999999</v>
      </c>
      <c r="J3290">
        <v>-6.1746210000000001</v>
      </c>
      <c r="K3290">
        <v>-0.37186710000000001</v>
      </c>
      <c r="L3290">
        <v>3.647103</v>
      </c>
      <c r="M3290">
        <v>7.6660719999999998</v>
      </c>
      <c r="N3290">
        <v>13.468830000000001</v>
      </c>
      <c r="O3290">
        <v>4789</v>
      </c>
      <c r="P3290" t="s">
        <v>59</v>
      </c>
      <c r="Q3290" t="s">
        <v>60</v>
      </c>
    </row>
    <row r="3291" spans="1:17" x14ac:dyDescent="0.25">
      <c r="A3291" t="s">
        <v>30</v>
      </c>
      <c r="B3291" t="s">
        <v>36</v>
      </c>
      <c r="C3291" t="s">
        <v>37</v>
      </c>
      <c r="D3291" t="s">
        <v>48</v>
      </c>
      <c r="E3291">
        <v>16</v>
      </c>
      <c r="F3291" t="str">
        <f t="shared" si="51"/>
        <v>Average Per Ton1-in-2August Typical Event Day30% Cycling16</v>
      </c>
      <c r="G3291">
        <v>0.87032620000000005</v>
      </c>
      <c r="H3291">
        <v>0.93126569999999997</v>
      </c>
      <c r="I3291">
        <v>82.293599999999998</v>
      </c>
      <c r="J3291">
        <v>-0.1221107</v>
      </c>
      <c r="K3291">
        <v>-1.3963100000000001E-2</v>
      </c>
      <c r="L3291">
        <v>6.0939599999999997E-2</v>
      </c>
      <c r="M3291">
        <v>0.1358423</v>
      </c>
      <c r="N3291">
        <v>0.24398990000000001</v>
      </c>
      <c r="O3291">
        <v>1337</v>
      </c>
      <c r="P3291" t="s">
        <v>59</v>
      </c>
      <c r="Q3291" t="s">
        <v>60</v>
      </c>
    </row>
    <row r="3292" spans="1:17" x14ac:dyDescent="0.25">
      <c r="A3292" t="s">
        <v>28</v>
      </c>
      <c r="B3292" t="s">
        <v>36</v>
      </c>
      <c r="C3292" t="s">
        <v>37</v>
      </c>
      <c r="D3292" t="s">
        <v>48</v>
      </c>
      <c r="E3292">
        <v>16</v>
      </c>
      <c r="F3292" t="str">
        <f t="shared" si="51"/>
        <v>Average Per Premise1-in-2August Typical Event Day30% Cycling16</v>
      </c>
      <c r="G3292">
        <v>9.2337900000000008</v>
      </c>
      <c r="H3292">
        <v>9.8803330000000003</v>
      </c>
      <c r="I3292">
        <v>82.293599999999998</v>
      </c>
      <c r="J3292">
        <v>-1.2955429999999999</v>
      </c>
      <c r="K3292">
        <v>-0.14814279999999999</v>
      </c>
      <c r="L3292">
        <v>0.64654290000000003</v>
      </c>
      <c r="M3292">
        <v>1.4412290000000001</v>
      </c>
      <c r="N3292">
        <v>2.5886279999999999</v>
      </c>
      <c r="O3292">
        <v>1337</v>
      </c>
      <c r="P3292" t="s">
        <v>59</v>
      </c>
      <c r="Q3292" t="s">
        <v>60</v>
      </c>
    </row>
    <row r="3293" spans="1:17" x14ac:dyDescent="0.25">
      <c r="A3293" t="s">
        <v>29</v>
      </c>
      <c r="B3293" t="s">
        <v>36</v>
      </c>
      <c r="C3293" t="s">
        <v>37</v>
      </c>
      <c r="D3293" t="s">
        <v>48</v>
      </c>
      <c r="E3293">
        <v>16</v>
      </c>
      <c r="F3293" t="str">
        <f t="shared" si="51"/>
        <v>Average Per Device1-in-2August Typical Event Day30% Cycling16</v>
      </c>
      <c r="G3293">
        <v>3.3814229999999998</v>
      </c>
      <c r="H3293">
        <v>3.618188</v>
      </c>
      <c r="I3293">
        <v>82.293599999999998</v>
      </c>
      <c r="J3293">
        <v>-0.47442899999999999</v>
      </c>
      <c r="K3293">
        <v>-5.425E-2</v>
      </c>
      <c r="L3293">
        <v>0.23676469999999999</v>
      </c>
      <c r="M3293">
        <v>0.52777940000000001</v>
      </c>
      <c r="N3293">
        <v>0.94795839999999998</v>
      </c>
      <c r="O3293">
        <v>1337</v>
      </c>
      <c r="P3293" t="s">
        <v>59</v>
      </c>
      <c r="Q3293" t="s">
        <v>60</v>
      </c>
    </row>
    <row r="3294" spans="1:17" x14ac:dyDescent="0.25">
      <c r="A3294" t="s">
        <v>43</v>
      </c>
      <c r="B3294" t="s">
        <v>36</v>
      </c>
      <c r="C3294" t="s">
        <v>37</v>
      </c>
      <c r="D3294" t="s">
        <v>48</v>
      </c>
      <c r="E3294">
        <v>16</v>
      </c>
      <c r="F3294" t="str">
        <f t="shared" si="51"/>
        <v>Aggregate1-in-2August Typical Event Day30% Cycling16</v>
      </c>
      <c r="G3294">
        <v>12.34558</v>
      </c>
      <c r="H3294">
        <v>13.21</v>
      </c>
      <c r="I3294">
        <v>82.293599999999998</v>
      </c>
      <c r="J3294">
        <v>-1.73214</v>
      </c>
      <c r="K3294">
        <v>-0.19806689999999999</v>
      </c>
      <c r="L3294">
        <v>0.86442790000000003</v>
      </c>
      <c r="M3294">
        <v>1.9269229999999999</v>
      </c>
      <c r="N3294">
        <v>3.4609960000000002</v>
      </c>
      <c r="O3294">
        <v>1337</v>
      </c>
      <c r="P3294" t="s">
        <v>59</v>
      </c>
      <c r="Q3294" t="s">
        <v>60</v>
      </c>
    </row>
    <row r="3295" spans="1:17" x14ac:dyDescent="0.25">
      <c r="A3295" t="s">
        <v>30</v>
      </c>
      <c r="B3295" t="s">
        <v>36</v>
      </c>
      <c r="C3295" t="s">
        <v>37</v>
      </c>
      <c r="D3295" t="s">
        <v>31</v>
      </c>
      <c r="E3295">
        <v>16</v>
      </c>
      <c r="F3295" t="str">
        <f t="shared" si="51"/>
        <v>Average Per Ton1-in-2August Typical Event Day50% Cycling16</v>
      </c>
      <c r="G3295">
        <v>0.8858239</v>
      </c>
      <c r="H3295">
        <v>0.95869789999999999</v>
      </c>
      <c r="I3295">
        <v>81.486099999999993</v>
      </c>
      <c r="J3295">
        <v>-0.1796674</v>
      </c>
      <c r="K3295">
        <v>-3.0463899999999999E-2</v>
      </c>
      <c r="L3295">
        <v>7.2873999999999994E-2</v>
      </c>
      <c r="M3295">
        <v>0.1762119</v>
      </c>
      <c r="N3295">
        <v>0.32541530000000002</v>
      </c>
      <c r="O3295">
        <v>3452</v>
      </c>
      <c r="P3295" t="s">
        <v>59</v>
      </c>
      <c r="Q3295" t="s">
        <v>60</v>
      </c>
    </row>
    <row r="3296" spans="1:17" x14ac:dyDescent="0.25">
      <c r="A3296" t="s">
        <v>28</v>
      </c>
      <c r="B3296" t="s">
        <v>36</v>
      </c>
      <c r="C3296" t="s">
        <v>37</v>
      </c>
      <c r="D3296" t="s">
        <v>31</v>
      </c>
      <c r="E3296">
        <v>16</v>
      </c>
      <c r="F3296" t="str">
        <f t="shared" si="51"/>
        <v>Average Per Premise1-in-2August Typical Event Day50% Cycling16</v>
      </c>
      <c r="G3296">
        <v>7.6346379999999998</v>
      </c>
      <c r="H3296">
        <v>8.2627159999999993</v>
      </c>
      <c r="I3296">
        <v>81.486099999999993</v>
      </c>
      <c r="J3296">
        <v>-1.548497</v>
      </c>
      <c r="K3296">
        <v>-0.26255859999999998</v>
      </c>
      <c r="L3296">
        <v>0.62807800000000003</v>
      </c>
      <c r="M3296">
        <v>1.518715</v>
      </c>
      <c r="N3296">
        <v>2.8046519999999999</v>
      </c>
      <c r="O3296">
        <v>3452</v>
      </c>
      <c r="P3296" t="s">
        <v>59</v>
      </c>
      <c r="Q3296" t="s">
        <v>60</v>
      </c>
    </row>
    <row r="3297" spans="1:17" x14ac:dyDescent="0.25">
      <c r="A3297" t="s">
        <v>29</v>
      </c>
      <c r="B3297" t="s">
        <v>36</v>
      </c>
      <c r="C3297" t="s">
        <v>37</v>
      </c>
      <c r="D3297" t="s">
        <v>31</v>
      </c>
      <c r="E3297">
        <v>16</v>
      </c>
      <c r="F3297" t="str">
        <f t="shared" si="51"/>
        <v>Average Per Device1-in-2August Typical Event Day50% Cycling16</v>
      </c>
      <c r="G3297">
        <v>3.4356369999999998</v>
      </c>
      <c r="H3297">
        <v>3.7182759999999999</v>
      </c>
      <c r="I3297">
        <v>81.486099999999993</v>
      </c>
      <c r="J3297">
        <v>-0.69683349999999999</v>
      </c>
      <c r="K3297">
        <v>-0.1181531</v>
      </c>
      <c r="L3297">
        <v>0.28263919999999998</v>
      </c>
      <c r="M3297">
        <v>0.68343149999999997</v>
      </c>
      <c r="N3297">
        <v>1.2621119999999999</v>
      </c>
      <c r="O3297">
        <v>3452</v>
      </c>
      <c r="P3297" t="s">
        <v>59</v>
      </c>
      <c r="Q3297" t="s">
        <v>60</v>
      </c>
    </row>
    <row r="3298" spans="1:17" x14ac:dyDescent="0.25">
      <c r="A3298" t="s">
        <v>43</v>
      </c>
      <c r="B3298" t="s">
        <v>36</v>
      </c>
      <c r="C3298" t="s">
        <v>37</v>
      </c>
      <c r="D3298" t="s">
        <v>31</v>
      </c>
      <c r="E3298">
        <v>16</v>
      </c>
      <c r="F3298" t="str">
        <f t="shared" si="51"/>
        <v>Aggregate1-in-2August Typical Event Day50% Cycling16</v>
      </c>
      <c r="G3298">
        <v>26.354769999999998</v>
      </c>
      <c r="H3298">
        <v>28.52289</v>
      </c>
      <c r="I3298">
        <v>81.486099999999993</v>
      </c>
      <c r="J3298">
        <v>-5.3454100000000002</v>
      </c>
      <c r="K3298">
        <v>-0.9063523</v>
      </c>
      <c r="L3298">
        <v>2.1681249999999999</v>
      </c>
      <c r="M3298">
        <v>5.2426029999999999</v>
      </c>
      <c r="N3298">
        <v>9.6816600000000008</v>
      </c>
      <c r="O3298">
        <v>3452</v>
      </c>
      <c r="P3298" t="s">
        <v>59</v>
      </c>
      <c r="Q3298" t="s">
        <v>60</v>
      </c>
    </row>
    <row r="3299" spans="1:17" x14ac:dyDescent="0.25">
      <c r="A3299" t="s">
        <v>30</v>
      </c>
      <c r="B3299" t="s">
        <v>36</v>
      </c>
      <c r="C3299" t="s">
        <v>37</v>
      </c>
      <c r="D3299" t="s">
        <v>26</v>
      </c>
      <c r="E3299">
        <v>16</v>
      </c>
      <c r="F3299" t="str">
        <f t="shared" si="51"/>
        <v>Average Per Ton1-in-2August Typical Event DayAll16</v>
      </c>
      <c r="G3299">
        <v>0.88149699999999998</v>
      </c>
      <c r="H3299">
        <v>0.95103879999999996</v>
      </c>
      <c r="I3299">
        <v>81.711500000000001</v>
      </c>
      <c r="J3299">
        <v>-0.16359750000000001</v>
      </c>
      <c r="K3299">
        <v>-2.5856899999999999E-2</v>
      </c>
      <c r="L3299">
        <v>6.9541900000000004E-2</v>
      </c>
      <c r="M3299">
        <v>0.1649407</v>
      </c>
      <c r="N3299">
        <v>0.30268129999999999</v>
      </c>
      <c r="O3299">
        <v>4789</v>
      </c>
      <c r="P3299" t="s">
        <v>59</v>
      </c>
      <c r="Q3299" t="s">
        <v>60</v>
      </c>
    </row>
    <row r="3300" spans="1:17" x14ac:dyDescent="0.25">
      <c r="A3300" t="s">
        <v>28</v>
      </c>
      <c r="B3300" t="s">
        <v>36</v>
      </c>
      <c r="C3300" t="s">
        <v>37</v>
      </c>
      <c r="D3300" t="s">
        <v>26</v>
      </c>
      <c r="E3300">
        <v>16</v>
      </c>
      <c r="F3300" t="str">
        <f t="shared" si="51"/>
        <v>Average Per Premise1-in-2August Typical Event DayAll16</v>
      </c>
      <c r="G3300">
        <v>8.0872980000000005</v>
      </c>
      <c r="H3300">
        <v>8.7253100000000003</v>
      </c>
      <c r="I3300">
        <v>81.711500000000001</v>
      </c>
      <c r="J3300">
        <v>-1.500926</v>
      </c>
      <c r="K3300">
        <v>-0.23722399999999999</v>
      </c>
      <c r="L3300">
        <v>0.63801249999999998</v>
      </c>
      <c r="M3300">
        <v>1.5132490000000001</v>
      </c>
      <c r="N3300">
        <v>2.7769509999999999</v>
      </c>
      <c r="O3300">
        <v>4789</v>
      </c>
      <c r="P3300" t="s">
        <v>59</v>
      </c>
      <c r="Q3300" t="s">
        <v>60</v>
      </c>
    </row>
    <row r="3301" spans="1:17" x14ac:dyDescent="0.25">
      <c r="A3301" t="s">
        <v>29</v>
      </c>
      <c r="B3301" t="s">
        <v>36</v>
      </c>
      <c r="C3301" t="s">
        <v>37</v>
      </c>
      <c r="D3301" t="s">
        <v>26</v>
      </c>
      <c r="E3301">
        <v>16</v>
      </c>
      <c r="F3301" t="str">
        <f t="shared" si="51"/>
        <v>Average Per Device1-in-2August Typical Event DayAll16</v>
      </c>
      <c r="G3301">
        <v>3.4207800000000002</v>
      </c>
      <c r="H3301">
        <v>3.6906469999999998</v>
      </c>
      <c r="I3301">
        <v>81.711500000000001</v>
      </c>
      <c r="J3301">
        <v>-0.63486450000000005</v>
      </c>
      <c r="K3301">
        <v>-0.1003414</v>
      </c>
      <c r="L3301">
        <v>0.26986769999999999</v>
      </c>
      <c r="M3301">
        <v>0.6400768</v>
      </c>
      <c r="N3301">
        <v>1.1746000000000001</v>
      </c>
      <c r="O3301">
        <v>4789</v>
      </c>
      <c r="P3301" t="s">
        <v>59</v>
      </c>
      <c r="Q3301" t="s">
        <v>60</v>
      </c>
    </row>
    <row r="3302" spans="1:17" x14ac:dyDescent="0.25">
      <c r="A3302" t="s">
        <v>43</v>
      </c>
      <c r="B3302" t="s">
        <v>36</v>
      </c>
      <c r="C3302" t="s">
        <v>37</v>
      </c>
      <c r="D3302" t="s">
        <v>26</v>
      </c>
      <c r="E3302">
        <v>16</v>
      </c>
      <c r="F3302" t="str">
        <f t="shared" si="51"/>
        <v>Aggregate1-in-2August Typical Event DayAll16</v>
      </c>
      <c r="G3302">
        <v>38.730069999999998</v>
      </c>
      <c r="H3302">
        <v>41.785510000000002</v>
      </c>
      <c r="I3302">
        <v>81.711500000000001</v>
      </c>
      <c r="J3302">
        <v>-7.1879359999999997</v>
      </c>
      <c r="K3302">
        <v>-1.136066</v>
      </c>
      <c r="L3302">
        <v>3.0554420000000002</v>
      </c>
      <c r="M3302">
        <v>7.2469489999999999</v>
      </c>
      <c r="N3302">
        <v>13.298819999999999</v>
      </c>
      <c r="O3302">
        <v>4789</v>
      </c>
      <c r="P3302" t="s">
        <v>59</v>
      </c>
      <c r="Q3302" t="s">
        <v>60</v>
      </c>
    </row>
    <row r="3303" spans="1:17" x14ac:dyDescent="0.25">
      <c r="A3303" t="s">
        <v>30</v>
      </c>
      <c r="B3303" t="s">
        <v>36</v>
      </c>
      <c r="C3303" t="s">
        <v>50</v>
      </c>
      <c r="D3303" t="s">
        <v>48</v>
      </c>
      <c r="E3303">
        <v>16</v>
      </c>
      <c r="F3303" t="str">
        <f t="shared" si="51"/>
        <v>Average Per Ton1-in-2July Monthly System Peak Day30% Cycling16</v>
      </c>
      <c r="G3303">
        <v>0.81500450000000002</v>
      </c>
      <c r="H3303">
        <v>0.87255470000000002</v>
      </c>
      <c r="I3303">
        <v>80.135199999999998</v>
      </c>
      <c r="J3303">
        <v>-0.1348742</v>
      </c>
      <c r="K3303">
        <v>-2.11883E-2</v>
      </c>
      <c r="L3303">
        <v>5.7550200000000003E-2</v>
      </c>
      <c r="M3303">
        <v>0.13628870000000001</v>
      </c>
      <c r="N3303">
        <v>0.24997449999999999</v>
      </c>
      <c r="O3303">
        <v>1337</v>
      </c>
      <c r="P3303" t="s">
        <v>59</v>
      </c>
      <c r="Q3303" t="s">
        <v>60</v>
      </c>
    </row>
    <row r="3304" spans="1:17" x14ac:dyDescent="0.25">
      <c r="A3304" t="s">
        <v>28</v>
      </c>
      <c r="B3304" t="s">
        <v>36</v>
      </c>
      <c r="C3304" t="s">
        <v>50</v>
      </c>
      <c r="D3304" t="s">
        <v>48</v>
      </c>
      <c r="E3304">
        <v>16</v>
      </c>
      <c r="F3304" t="str">
        <f t="shared" si="51"/>
        <v>Average Per Premise1-in-2July Monthly System Peak Day30% Cycling16</v>
      </c>
      <c r="G3304">
        <v>8.6468509999999998</v>
      </c>
      <c r="H3304">
        <v>9.2574339999999999</v>
      </c>
      <c r="I3304">
        <v>80.135199999999998</v>
      </c>
      <c r="J3304">
        <v>-1.430957</v>
      </c>
      <c r="K3304">
        <v>-0.22479869999999999</v>
      </c>
      <c r="L3304">
        <v>0.61058299999999999</v>
      </c>
      <c r="M3304">
        <v>1.4459649999999999</v>
      </c>
      <c r="N3304">
        <v>2.652123</v>
      </c>
      <c r="O3304">
        <v>1337</v>
      </c>
      <c r="P3304" t="s">
        <v>59</v>
      </c>
      <c r="Q3304" t="s">
        <v>60</v>
      </c>
    </row>
    <row r="3305" spans="1:17" x14ac:dyDescent="0.25">
      <c r="A3305" t="s">
        <v>29</v>
      </c>
      <c r="B3305" t="s">
        <v>36</v>
      </c>
      <c r="C3305" t="s">
        <v>50</v>
      </c>
      <c r="D3305" t="s">
        <v>48</v>
      </c>
      <c r="E3305">
        <v>16</v>
      </c>
      <c r="F3305" t="str">
        <f t="shared" si="51"/>
        <v>Average Per Device1-in-2July Monthly System Peak Day30% Cycling16</v>
      </c>
      <c r="G3305">
        <v>3.1664859999999999</v>
      </c>
      <c r="H3305">
        <v>3.390082</v>
      </c>
      <c r="I3305">
        <v>80.135199999999998</v>
      </c>
      <c r="J3305">
        <v>-0.52401799999999998</v>
      </c>
      <c r="K3305">
        <v>-8.2321500000000006E-2</v>
      </c>
      <c r="L3305">
        <v>0.22359609999999999</v>
      </c>
      <c r="M3305">
        <v>0.52951380000000003</v>
      </c>
      <c r="N3305">
        <v>0.97121029999999997</v>
      </c>
      <c r="O3305">
        <v>1337</v>
      </c>
      <c r="P3305" t="s">
        <v>59</v>
      </c>
      <c r="Q3305" t="s">
        <v>60</v>
      </c>
    </row>
    <row r="3306" spans="1:17" x14ac:dyDescent="0.25">
      <c r="A3306" t="s">
        <v>43</v>
      </c>
      <c r="B3306" t="s">
        <v>36</v>
      </c>
      <c r="C3306" t="s">
        <v>50</v>
      </c>
      <c r="D3306" t="s">
        <v>48</v>
      </c>
      <c r="E3306">
        <v>16</v>
      </c>
      <c r="F3306" t="str">
        <f t="shared" si="51"/>
        <v>Aggregate1-in-2July Monthly System Peak Day30% Cycling16</v>
      </c>
      <c r="G3306">
        <v>11.560840000000001</v>
      </c>
      <c r="H3306">
        <v>12.377190000000001</v>
      </c>
      <c r="I3306">
        <v>80.135199999999998</v>
      </c>
      <c r="J3306">
        <v>-1.9131899999999999</v>
      </c>
      <c r="K3306">
        <v>-0.30055589999999999</v>
      </c>
      <c r="L3306">
        <v>0.81634949999999995</v>
      </c>
      <c r="M3306">
        <v>1.9332549999999999</v>
      </c>
      <c r="N3306">
        <v>3.5458889999999998</v>
      </c>
      <c r="O3306">
        <v>1337</v>
      </c>
      <c r="P3306" t="s">
        <v>59</v>
      </c>
      <c r="Q3306" t="s">
        <v>60</v>
      </c>
    </row>
    <row r="3307" spans="1:17" x14ac:dyDescent="0.25">
      <c r="A3307" t="s">
        <v>30</v>
      </c>
      <c r="B3307" t="s">
        <v>36</v>
      </c>
      <c r="C3307" t="s">
        <v>50</v>
      </c>
      <c r="D3307" t="s">
        <v>31</v>
      </c>
      <c r="E3307">
        <v>16</v>
      </c>
      <c r="F3307" t="str">
        <f t="shared" si="51"/>
        <v>Average Per Ton1-in-2July Monthly System Peak Day50% Cycling16</v>
      </c>
      <c r="G3307">
        <v>0.87281569999999997</v>
      </c>
      <c r="H3307">
        <v>0.93596109999999999</v>
      </c>
      <c r="I3307">
        <v>79.850899999999996</v>
      </c>
      <c r="J3307">
        <v>-0.1992514</v>
      </c>
      <c r="K3307">
        <v>-4.4225199999999999E-2</v>
      </c>
      <c r="L3307">
        <v>6.3145400000000004E-2</v>
      </c>
      <c r="M3307">
        <v>0.170516</v>
      </c>
      <c r="N3307">
        <v>0.3255422</v>
      </c>
      <c r="O3307">
        <v>3452</v>
      </c>
      <c r="P3307" t="s">
        <v>59</v>
      </c>
      <c r="Q3307" t="s">
        <v>60</v>
      </c>
    </row>
    <row r="3308" spans="1:17" x14ac:dyDescent="0.25">
      <c r="A3308" t="s">
        <v>28</v>
      </c>
      <c r="B3308" t="s">
        <v>36</v>
      </c>
      <c r="C3308" t="s">
        <v>50</v>
      </c>
      <c r="D3308" t="s">
        <v>31</v>
      </c>
      <c r="E3308">
        <v>16</v>
      </c>
      <c r="F3308" t="str">
        <f t="shared" si="51"/>
        <v>Average Per Premise1-in-2July Monthly System Peak Day50% Cycling16</v>
      </c>
      <c r="G3308">
        <v>7.5225239999999998</v>
      </c>
      <c r="H3308">
        <v>8.0667550000000006</v>
      </c>
      <c r="I3308">
        <v>79.850899999999996</v>
      </c>
      <c r="J3308">
        <v>-1.717285</v>
      </c>
      <c r="K3308">
        <v>-0.38116319999999998</v>
      </c>
      <c r="L3308">
        <v>0.54423049999999995</v>
      </c>
      <c r="M3308">
        <v>1.469624</v>
      </c>
      <c r="N3308">
        <v>2.8057460000000001</v>
      </c>
      <c r="O3308">
        <v>3452</v>
      </c>
      <c r="P3308" t="s">
        <v>59</v>
      </c>
      <c r="Q3308" t="s">
        <v>60</v>
      </c>
    </row>
    <row r="3309" spans="1:17" x14ac:dyDescent="0.25">
      <c r="A3309" t="s">
        <v>29</v>
      </c>
      <c r="B3309" t="s">
        <v>36</v>
      </c>
      <c r="C3309" t="s">
        <v>50</v>
      </c>
      <c r="D3309" t="s">
        <v>31</v>
      </c>
      <c r="E3309">
        <v>16</v>
      </c>
      <c r="F3309" t="str">
        <f t="shared" si="51"/>
        <v>Average Per Device1-in-2July Monthly System Peak Day50% Cycling16</v>
      </c>
      <c r="G3309">
        <v>3.3851849999999999</v>
      </c>
      <c r="H3309">
        <v>3.6300919999999999</v>
      </c>
      <c r="I3309">
        <v>79.850899999999996</v>
      </c>
      <c r="J3309">
        <v>-0.77278930000000001</v>
      </c>
      <c r="K3309">
        <v>-0.17152590000000001</v>
      </c>
      <c r="L3309">
        <v>0.24490719999999999</v>
      </c>
      <c r="M3309">
        <v>0.66134040000000005</v>
      </c>
      <c r="N3309">
        <v>1.2626040000000001</v>
      </c>
      <c r="O3309">
        <v>3452</v>
      </c>
      <c r="P3309" t="s">
        <v>59</v>
      </c>
      <c r="Q3309" t="s">
        <v>60</v>
      </c>
    </row>
    <row r="3310" spans="1:17" x14ac:dyDescent="0.25">
      <c r="A3310" t="s">
        <v>43</v>
      </c>
      <c r="B3310" t="s">
        <v>36</v>
      </c>
      <c r="C3310" t="s">
        <v>50</v>
      </c>
      <c r="D3310" t="s">
        <v>31</v>
      </c>
      <c r="E3310">
        <v>16</v>
      </c>
      <c r="F3310" t="str">
        <f t="shared" si="51"/>
        <v>Aggregate1-in-2July Monthly System Peak Day50% Cycling16</v>
      </c>
      <c r="G3310">
        <v>25.967749999999999</v>
      </c>
      <c r="H3310">
        <v>27.846440000000001</v>
      </c>
      <c r="I3310">
        <v>79.850899999999996</v>
      </c>
      <c r="J3310">
        <v>-5.9280670000000004</v>
      </c>
      <c r="K3310">
        <v>-1.3157749999999999</v>
      </c>
      <c r="L3310">
        <v>1.878684</v>
      </c>
      <c r="M3310">
        <v>5.073143</v>
      </c>
      <c r="N3310">
        <v>9.6854340000000008</v>
      </c>
      <c r="O3310">
        <v>3452</v>
      </c>
      <c r="P3310" t="s">
        <v>59</v>
      </c>
      <c r="Q3310" t="s">
        <v>60</v>
      </c>
    </row>
    <row r="3311" spans="1:17" x14ac:dyDescent="0.25">
      <c r="A3311" t="s">
        <v>30</v>
      </c>
      <c r="B3311" t="s">
        <v>36</v>
      </c>
      <c r="C3311" t="s">
        <v>50</v>
      </c>
      <c r="D3311" t="s">
        <v>26</v>
      </c>
      <c r="E3311">
        <v>16</v>
      </c>
      <c r="F3311" t="str">
        <f t="shared" si="51"/>
        <v>Average Per Ton1-in-2July Monthly System Peak DayAll16</v>
      </c>
      <c r="G3311">
        <v>0.85667490000000002</v>
      </c>
      <c r="H3311">
        <v>0.91825809999999997</v>
      </c>
      <c r="I3311">
        <v>79.930199999999999</v>
      </c>
      <c r="J3311">
        <v>-0.1812772</v>
      </c>
      <c r="K3311">
        <v>-3.7793300000000002E-2</v>
      </c>
      <c r="L3311">
        <v>6.1583199999999998E-2</v>
      </c>
      <c r="M3311">
        <v>0.16095979999999999</v>
      </c>
      <c r="N3311">
        <v>0.30444369999999998</v>
      </c>
      <c r="O3311">
        <v>4789</v>
      </c>
      <c r="P3311" t="s">
        <v>59</v>
      </c>
      <c r="Q3311" t="s">
        <v>60</v>
      </c>
    </row>
    <row r="3312" spans="1:17" x14ac:dyDescent="0.25">
      <c r="A3312" t="s">
        <v>28</v>
      </c>
      <c r="B3312" t="s">
        <v>36</v>
      </c>
      <c r="C3312" t="s">
        <v>50</v>
      </c>
      <c r="D3312" t="s">
        <v>26</v>
      </c>
      <c r="E3312">
        <v>16</v>
      </c>
      <c r="F3312" t="str">
        <f t="shared" si="51"/>
        <v>Average Per Premise1-in-2July Monthly System Peak DayAll16</v>
      </c>
      <c r="G3312">
        <v>7.8595670000000002</v>
      </c>
      <c r="H3312">
        <v>8.4245629999999991</v>
      </c>
      <c r="I3312">
        <v>79.930199999999999</v>
      </c>
      <c r="J3312">
        <v>-1.6631290000000001</v>
      </c>
      <c r="K3312">
        <v>-0.34673480000000001</v>
      </c>
      <c r="L3312">
        <v>0.56499560000000004</v>
      </c>
      <c r="M3312">
        <v>1.476726</v>
      </c>
      <c r="N3312">
        <v>2.79312</v>
      </c>
      <c r="O3312">
        <v>4789</v>
      </c>
      <c r="P3312" t="s">
        <v>59</v>
      </c>
      <c r="Q3312" t="s">
        <v>60</v>
      </c>
    </row>
    <row r="3313" spans="1:17" x14ac:dyDescent="0.25">
      <c r="A3313" t="s">
        <v>29</v>
      </c>
      <c r="B3313" t="s">
        <v>36</v>
      </c>
      <c r="C3313" t="s">
        <v>50</v>
      </c>
      <c r="D3313" t="s">
        <v>26</v>
      </c>
      <c r="E3313">
        <v>16</v>
      </c>
      <c r="F3313" t="str">
        <f t="shared" si="51"/>
        <v>Average Per Device1-in-2July Monthly System Peak DayAll16</v>
      </c>
      <c r="G3313">
        <v>3.3244539999999998</v>
      </c>
      <c r="H3313">
        <v>3.563437</v>
      </c>
      <c r="I3313">
        <v>79.930199999999999</v>
      </c>
      <c r="J3313">
        <v>-0.70347320000000002</v>
      </c>
      <c r="K3313">
        <v>-0.1466625</v>
      </c>
      <c r="L3313">
        <v>0.2389828</v>
      </c>
      <c r="M3313">
        <v>0.62462830000000003</v>
      </c>
      <c r="N3313">
        <v>1.1814389999999999</v>
      </c>
      <c r="O3313">
        <v>4789</v>
      </c>
      <c r="P3313" t="s">
        <v>59</v>
      </c>
      <c r="Q3313" t="s">
        <v>60</v>
      </c>
    </row>
    <row r="3314" spans="1:17" x14ac:dyDescent="0.25">
      <c r="A3314" t="s">
        <v>43</v>
      </c>
      <c r="B3314" t="s">
        <v>36</v>
      </c>
      <c r="C3314" t="s">
        <v>50</v>
      </c>
      <c r="D3314" t="s">
        <v>26</v>
      </c>
      <c r="E3314">
        <v>16</v>
      </c>
      <c r="F3314" t="str">
        <f t="shared" si="51"/>
        <v>Aggregate1-in-2July Monthly System Peak DayAll16</v>
      </c>
      <c r="G3314">
        <v>37.639470000000003</v>
      </c>
      <c r="H3314">
        <v>40.345230000000001</v>
      </c>
      <c r="I3314">
        <v>79.930199999999999</v>
      </c>
      <c r="J3314">
        <v>-7.9647240000000004</v>
      </c>
      <c r="K3314">
        <v>-1.6605129999999999</v>
      </c>
      <c r="L3314">
        <v>2.7057639999999998</v>
      </c>
      <c r="M3314">
        <v>7.0720409999999996</v>
      </c>
      <c r="N3314">
        <v>13.376250000000001</v>
      </c>
      <c r="O3314">
        <v>4789</v>
      </c>
      <c r="P3314" t="s">
        <v>59</v>
      </c>
      <c r="Q3314" t="s">
        <v>60</v>
      </c>
    </row>
    <row r="3315" spans="1:17" x14ac:dyDescent="0.25">
      <c r="A3315" t="s">
        <v>30</v>
      </c>
      <c r="B3315" t="s">
        <v>36</v>
      </c>
      <c r="C3315" t="s">
        <v>51</v>
      </c>
      <c r="D3315" t="s">
        <v>48</v>
      </c>
      <c r="E3315">
        <v>16</v>
      </c>
      <c r="F3315" t="str">
        <f t="shared" si="51"/>
        <v>Average Per Ton1-in-2June Monthly System Peak Day30% Cycling16</v>
      </c>
      <c r="G3315">
        <v>0.72888209999999998</v>
      </c>
      <c r="H3315">
        <v>0.78115590000000001</v>
      </c>
      <c r="I3315">
        <v>74.880799999999994</v>
      </c>
      <c r="J3315">
        <v>-0.15864990000000001</v>
      </c>
      <c r="K3315">
        <v>-3.4034500000000002E-2</v>
      </c>
      <c r="L3315">
        <v>5.2273699999999999E-2</v>
      </c>
      <c r="M3315">
        <v>0.13858200000000001</v>
      </c>
      <c r="N3315">
        <v>0.26319740000000003</v>
      </c>
      <c r="O3315">
        <v>1337</v>
      </c>
      <c r="P3315" t="s">
        <v>59</v>
      </c>
      <c r="Q3315" t="s">
        <v>60</v>
      </c>
    </row>
    <row r="3316" spans="1:17" x14ac:dyDescent="0.25">
      <c r="A3316" t="s">
        <v>28</v>
      </c>
      <c r="B3316" t="s">
        <v>36</v>
      </c>
      <c r="C3316" t="s">
        <v>51</v>
      </c>
      <c r="D3316" t="s">
        <v>48</v>
      </c>
      <c r="E3316">
        <v>16</v>
      </c>
      <c r="F3316" t="str">
        <f t="shared" si="51"/>
        <v>Average Per Premise1-in-2June Monthly System Peak Day30% Cycling16</v>
      </c>
      <c r="G3316">
        <v>7.7331289999999999</v>
      </c>
      <c r="H3316">
        <v>8.2877320000000001</v>
      </c>
      <c r="I3316">
        <v>74.880799999999994</v>
      </c>
      <c r="J3316">
        <v>-1.683208</v>
      </c>
      <c r="K3316">
        <v>-0.36109140000000001</v>
      </c>
      <c r="L3316">
        <v>0.55460220000000005</v>
      </c>
      <c r="M3316">
        <v>1.470296</v>
      </c>
      <c r="N3316">
        <v>2.7924120000000001</v>
      </c>
      <c r="O3316">
        <v>1337</v>
      </c>
      <c r="P3316" t="s">
        <v>59</v>
      </c>
      <c r="Q3316" t="s">
        <v>60</v>
      </c>
    </row>
    <row r="3317" spans="1:17" x14ac:dyDescent="0.25">
      <c r="A3317" t="s">
        <v>29</v>
      </c>
      <c r="B3317" t="s">
        <v>36</v>
      </c>
      <c r="C3317" t="s">
        <v>51</v>
      </c>
      <c r="D3317" t="s">
        <v>48</v>
      </c>
      <c r="E3317">
        <v>16</v>
      </c>
      <c r="F3317" t="str">
        <f t="shared" si="51"/>
        <v>Average Per Device1-in-2June Monthly System Peak Day30% Cycling16</v>
      </c>
      <c r="G3317">
        <v>2.83188</v>
      </c>
      <c r="H3317">
        <v>3.0349759999999999</v>
      </c>
      <c r="I3317">
        <v>74.880799999999994</v>
      </c>
      <c r="J3317">
        <v>-0.61639239999999995</v>
      </c>
      <c r="K3317">
        <v>-0.13223199999999999</v>
      </c>
      <c r="L3317">
        <v>0.2030959</v>
      </c>
      <c r="M3317">
        <v>0.53842380000000001</v>
      </c>
      <c r="N3317">
        <v>1.0225839999999999</v>
      </c>
      <c r="O3317">
        <v>1337</v>
      </c>
      <c r="P3317" t="s">
        <v>59</v>
      </c>
      <c r="Q3317" t="s">
        <v>60</v>
      </c>
    </row>
    <row r="3318" spans="1:17" x14ac:dyDescent="0.25">
      <c r="A3318" t="s">
        <v>43</v>
      </c>
      <c r="B3318" t="s">
        <v>36</v>
      </c>
      <c r="C3318" t="s">
        <v>51</v>
      </c>
      <c r="D3318" t="s">
        <v>48</v>
      </c>
      <c r="E3318">
        <v>16</v>
      </c>
      <c r="F3318" t="str">
        <f t="shared" si="51"/>
        <v>Aggregate1-in-2June Monthly System Peak Day30% Cycling16</v>
      </c>
      <c r="G3318">
        <v>10.33919</v>
      </c>
      <c r="H3318">
        <v>11.0807</v>
      </c>
      <c r="I3318">
        <v>74.880799999999994</v>
      </c>
      <c r="J3318">
        <v>-2.2504490000000001</v>
      </c>
      <c r="K3318">
        <v>-0.48277920000000002</v>
      </c>
      <c r="L3318">
        <v>0.74150309999999997</v>
      </c>
      <c r="M3318">
        <v>1.9657849999999999</v>
      </c>
      <c r="N3318">
        <v>3.7334550000000002</v>
      </c>
      <c r="O3318">
        <v>1337</v>
      </c>
      <c r="P3318" t="s">
        <v>59</v>
      </c>
      <c r="Q3318" t="s">
        <v>60</v>
      </c>
    </row>
    <row r="3319" spans="1:17" x14ac:dyDescent="0.25">
      <c r="A3319" t="s">
        <v>30</v>
      </c>
      <c r="B3319" t="s">
        <v>36</v>
      </c>
      <c r="C3319" t="s">
        <v>51</v>
      </c>
      <c r="D3319" t="s">
        <v>31</v>
      </c>
      <c r="E3319">
        <v>16</v>
      </c>
      <c r="F3319" t="str">
        <f t="shared" si="51"/>
        <v>Average Per Ton1-in-2June Monthly System Peak Day50% Cycling16</v>
      </c>
      <c r="G3319">
        <v>0.85095770000000004</v>
      </c>
      <c r="H3319">
        <v>0.89775590000000005</v>
      </c>
      <c r="I3319">
        <v>74.348500000000001</v>
      </c>
      <c r="J3319">
        <v>-0.23827999999999999</v>
      </c>
      <c r="K3319">
        <v>-6.9853499999999999E-2</v>
      </c>
      <c r="L3319">
        <v>4.6798199999999998E-2</v>
      </c>
      <c r="M3319">
        <v>0.16344990000000001</v>
      </c>
      <c r="N3319">
        <v>0.33187630000000001</v>
      </c>
      <c r="O3319">
        <v>3452</v>
      </c>
      <c r="P3319" t="s">
        <v>59</v>
      </c>
      <c r="Q3319" t="s">
        <v>60</v>
      </c>
    </row>
    <row r="3320" spans="1:17" x14ac:dyDescent="0.25">
      <c r="A3320" t="s">
        <v>28</v>
      </c>
      <c r="B3320" t="s">
        <v>36</v>
      </c>
      <c r="C3320" t="s">
        <v>51</v>
      </c>
      <c r="D3320" t="s">
        <v>31</v>
      </c>
      <c r="E3320">
        <v>16</v>
      </c>
      <c r="F3320" t="str">
        <f t="shared" si="51"/>
        <v>Average Per Premise1-in-2June Monthly System Peak Day50% Cycling16</v>
      </c>
      <c r="G3320">
        <v>7.3341370000000001</v>
      </c>
      <c r="H3320">
        <v>7.7374749999999999</v>
      </c>
      <c r="I3320">
        <v>74.348500000000001</v>
      </c>
      <c r="J3320">
        <v>-2.0536599999999998</v>
      </c>
      <c r="K3320">
        <v>-0.60204519999999995</v>
      </c>
      <c r="L3320">
        <v>0.4033389</v>
      </c>
      <c r="M3320">
        <v>1.4087229999999999</v>
      </c>
      <c r="N3320">
        <v>2.860338</v>
      </c>
      <c r="O3320">
        <v>3452</v>
      </c>
      <c r="P3320" t="s">
        <v>59</v>
      </c>
      <c r="Q3320" t="s">
        <v>60</v>
      </c>
    </row>
    <row r="3321" spans="1:17" x14ac:dyDescent="0.25">
      <c r="A3321" t="s">
        <v>29</v>
      </c>
      <c r="B3321" t="s">
        <v>36</v>
      </c>
      <c r="C3321" t="s">
        <v>51</v>
      </c>
      <c r="D3321" t="s">
        <v>31</v>
      </c>
      <c r="E3321">
        <v>16</v>
      </c>
      <c r="F3321" t="str">
        <f t="shared" si="51"/>
        <v>Average Per Device1-in-2June Monthly System Peak Day50% Cycling16</v>
      </c>
      <c r="G3321">
        <v>3.3004090000000001</v>
      </c>
      <c r="H3321">
        <v>3.4819140000000002</v>
      </c>
      <c r="I3321">
        <v>74.348500000000001</v>
      </c>
      <c r="J3321">
        <v>-0.92416030000000005</v>
      </c>
      <c r="K3321">
        <v>-0.2709242</v>
      </c>
      <c r="L3321">
        <v>0.1815051</v>
      </c>
      <c r="M3321">
        <v>0.63393449999999996</v>
      </c>
      <c r="N3321">
        <v>1.2871710000000001</v>
      </c>
      <c r="O3321">
        <v>3452</v>
      </c>
      <c r="P3321" t="s">
        <v>59</v>
      </c>
      <c r="Q3321" t="s">
        <v>60</v>
      </c>
    </row>
    <row r="3322" spans="1:17" x14ac:dyDescent="0.25">
      <c r="A3322" t="s">
        <v>43</v>
      </c>
      <c r="B3322" t="s">
        <v>36</v>
      </c>
      <c r="C3322" t="s">
        <v>51</v>
      </c>
      <c r="D3322" t="s">
        <v>31</v>
      </c>
      <c r="E3322">
        <v>16</v>
      </c>
      <c r="F3322" t="str">
        <f t="shared" si="51"/>
        <v>Aggregate1-in-2June Monthly System Peak Day50% Cycling16</v>
      </c>
      <c r="G3322">
        <v>25.317440000000001</v>
      </c>
      <c r="H3322">
        <v>26.709759999999999</v>
      </c>
      <c r="I3322">
        <v>74.348500000000001</v>
      </c>
      <c r="J3322">
        <v>-7.0892340000000003</v>
      </c>
      <c r="K3322">
        <v>-2.0782600000000002</v>
      </c>
      <c r="L3322">
        <v>1.392326</v>
      </c>
      <c r="M3322">
        <v>4.8629119999999997</v>
      </c>
      <c r="N3322">
        <v>9.8738860000000006</v>
      </c>
      <c r="O3322">
        <v>3452</v>
      </c>
      <c r="P3322" t="s">
        <v>59</v>
      </c>
      <c r="Q3322" t="s">
        <v>60</v>
      </c>
    </row>
    <row r="3323" spans="1:17" x14ac:dyDescent="0.25">
      <c r="A3323" t="s">
        <v>30</v>
      </c>
      <c r="B3323" t="s">
        <v>36</v>
      </c>
      <c r="C3323" t="s">
        <v>51</v>
      </c>
      <c r="D3323" t="s">
        <v>26</v>
      </c>
      <c r="E3323">
        <v>16</v>
      </c>
      <c r="F3323" t="str">
        <f t="shared" si="51"/>
        <v>Average Per Ton1-in-2June Monthly System Peak DayAll16</v>
      </c>
      <c r="G3323">
        <v>0.81687419999999999</v>
      </c>
      <c r="H3323">
        <v>0.86520109999999995</v>
      </c>
      <c r="I3323">
        <v>74.497100000000003</v>
      </c>
      <c r="J3323">
        <v>-0.21604719999999999</v>
      </c>
      <c r="K3323">
        <v>-5.9852799999999998E-2</v>
      </c>
      <c r="L3323">
        <v>4.8327000000000002E-2</v>
      </c>
      <c r="M3323">
        <v>0.1565068</v>
      </c>
      <c r="N3323">
        <v>0.31270120000000001</v>
      </c>
      <c r="O3323">
        <v>4789</v>
      </c>
      <c r="P3323" t="s">
        <v>59</v>
      </c>
      <c r="Q3323" t="s">
        <v>60</v>
      </c>
    </row>
    <row r="3324" spans="1:17" x14ac:dyDescent="0.25">
      <c r="A3324" t="s">
        <v>28</v>
      </c>
      <c r="B3324" t="s">
        <v>36</v>
      </c>
      <c r="C3324" t="s">
        <v>51</v>
      </c>
      <c r="D3324" t="s">
        <v>26</v>
      </c>
      <c r="E3324">
        <v>16</v>
      </c>
      <c r="F3324" t="str">
        <f t="shared" si="51"/>
        <v>Average Per Premise1-in-2June Monthly System Peak DayAll16</v>
      </c>
      <c r="G3324">
        <v>7.4944160000000002</v>
      </c>
      <c r="H3324">
        <v>7.937792</v>
      </c>
      <c r="I3324">
        <v>74.497100000000003</v>
      </c>
      <c r="J3324">
        <v>-1.9821260000000001</v>
      </c>
      <c r="K3324">
        <v>-0.54911989999999999</v>
      </c>
      <c r="L3324">
        <v>0.44337589999999999</v>
      </c>
      <c r="M3324">
        <v>1.435872</v>
      </c>
      <c r="N3324">
        <v>2.868878</v>
      </c>
      <c r="O3324">
        <v>4789</v>
      </c>
      <c r="P3324" t="s">
        <v>59</v>
      </c>
      <c r="Q3324" t="s">
        <v>60</v>
      </c>
    </row>
    <row r="3325" spans="1:17" x14ac:dyDescent="0.25">
      <c r="A3325" t="s">
        <v>29</v>
      </c>
      <c r="B3325" t="s">
        <v>36</v>
      </c>
      <c r="C3325" t="s">
        <v>51</v>
      </c>
      <c r="D3325" t="s">
        <v>26</v>
      </c>
      <c r="E3325">
        <v>16</v>
      </c>
      <c r="F3325" t="str">
        <f t="shared" si="51"/>
        <v>Average Per Device1-in-2June Monthly System Peak DayAll16</v>
      </c>
      <c r="G3325">
        <v>3.1700020000000002</v>
      </c>
      <c r="H3325">
        <v>3.3575409999999999</v>
      </c>
      <c r="I3325">
        <v>74.497100000000003</v>
      </c>
      <c r="J3325">
        <v>-0.83840329999999996</v>
      </c>
      <c r="K3325">
        <v>-0.23226769999999999</v>
      </c>
      <c r="L3325">
        <v>0.18754000000000001</v>
      </c>
      <c r="M3325">
        <v>0.60734770000000005</v>
      </c>
      <c r="N3325">
        <v>1.2134830000000001</v>
      </c>
      <c r="O3325">
        <v>4789</v>
      </c>
      <c r="P3325" t="s">
        <v>59</v>
      </c>
      <c r="Q3325" t="s">
        <v>60</v>
      </c>
    </row>
    <row r="3326" spans="1:17" x14ac:dyDescent="0.25">
      <c r="A3326" t="s">
        <v>43</v>
      </c>
      <c r="B3326" t="s">
        <v>36</v>
      </c>
      <c r="C3326" t="s">
        <v>51</v>
      </c>
      <c r="D3326" t="s">
        <v>26</v>
      </c>
      <c r="E3326">
        <v>16</v>
      </c>
      <c r="F3326" t="str">
        <f t="shared" si="51"/>
        <v>Aggregate1-in-2June Monthly System Peak DayAll16</v>
      </c>
      <c r="G3326">
        <v>35.89076</v>
      </c>
      <c r="H3326">
        <v>38.01408</v>
      </c>
      <c r="I3326">
        <v>74.497100000000003</v>
      </c>
      <c r="J3326">
        <v>-9.4924029999999995</v>
      </c>
      <c r="K3326">
        <v>-2.6297350000000002</v>
      </c>
      <c r="L3326">
        <v>2.1233270000000002</v>
      </c>
      <c r="M3326">
        <v>6.8763909999999999</v>
      </c>
      <c r="N3326">
        <v>13.73906</v>
      </c>
      <c r="O3326">
        <v>4789</v>
      </c>
      <c r="P3326" t="s">
        <v>59</v>
      </c>
      <c r="Q3326" t="s">
        <v>60</v>
      </c>
    </row>
    <row r="3327" spans="1:17" x14ac:dyDescent="0.25">
      <c r="A3327" t="s">
        <v>30</v>
      </c>
      <c r="B3327" t="s">
        <v>36</v>
      </c>
      <c r="C3327" t="s">
        <v>52</v>
      </c>
      <c r="D3327" t="s">
        <v>48</v>
      </c>
      <c r="E3327">
        <v>16</v>
      </c>
      <c r="F3327" t="str">
        <f t="shared" si="51"/>
        <v>Average Per Ton1-in-2May Monthly System Peak Day30% Cycling16</v>
      </c>
      <c r="G3327">
        <v>0.60350190000000004</v>
      </c>
      <c r="H3327">
        <v>0.6480939</v>
      </c>
      <c r="I3327">
        <v>70.345100000000002</v>
      </c>
      <c r="J3327">
        <v>-0.1996762</v>
      </c>
      <c r="K3327">
        <v>-5.53605E-2</v>
      </c>
      <c r="L3327">
        <v>4.4592100000000003E-2</v>
      </c>
      <c r="M3327">
        <v>0.1445447</v>
      </c>
      <c r="N3327">
        <v>0.28886040000000002</v>
      </c>
      <c r="O3327">
        <v>1337</v>
      </c>
      <c r="P3327" t="s">
        <v>59</v>
      </c>
      <c r="Q3327" t="s">
        <v>60</v>
      </c>
    </row>
    <row r="3328" spans="1:17" x14ac:dyDescent="0.25">
      <c r="A3328" t="s">
        <v>28</v>
      </c>
      <c r="B3328" t="s">
        <v>36</v>
      </c>
      <c r="C3328" t="s">
        <v>52</v>
      </c>
      <c r="D3328" t="s">
        <v>48</v>
      </c>
      <c r="E3328">
        <v>16</v>
      </c>
      <c r="F3328" t="str">
        <f t="shared" si="51"/>
        <v>Average Per Premise1-in-2May Monthly System Peak Day30% Cycling16</v>
      </c>
      <c r="G3328">
        <v>6.4028980000000004</v>
      </c>
      <c r="H3328">
        <v>6.8760009999999996</v>
      </c>
      <c r="I3328">
        <v>70.345100000000002</v>
      </c>
      <c r="J3328">
        <v>-2.1184789999999998</v>
      </c>
      <c r="K3328">
        <v>-0.58735139999999997</v>
      </c>
      <c r="L3328">
        <v>0.4731032</v>
      </c>
      <c r="M3328">
        <v>1.533558</v>
      </c>
      <c r="N3328">
        <v>3.064686</v>
      </c>
      <c r="O3328">
        <v>1337</v>
      </c>
      <c r="P3328" t="s">
        <v>59</v>
      </c>
      <c r="Q3328" t="s">
        <v>60</v>
      </c>
    </row>
    <row r="3329" spans="1:17" x14ac:dyDescent="0.25">
      <c r="A3329" t="s">
        <v>29</v>
      </c>
      <c r="B3329" t="s">
        <v>36</v>
      </c>
      <c r="C3329" t="s">
        <v>52</v>
      </c>
      <c r="D3329" t="s">
        <v>48</v>
      </c>
      <c r="E3329">
        <v>16</v>
      </c>
      <c r="F3329" t="str">
        <f t="shared" si="51"/>
        <v>Average Per Device1-in-2May Monthly System Peak Day30% Cycling16</v>
      </c>
      <c r="G3329">
        <v>2.3447480000000001</v>
      </c>
      <c r="H3329">
        <v>2.5179990000000001</v>
      </c>
      <c r="I3329">
        <v>70.345100000000002</v>
      </c>
      <c r="J3329">
        <v>-0.77578939999999996</v>
      </c>
      <c r="K3329">
        <v>-0.21508869999999999</v>
      </c>
      <c r="L3329">
        <v>0.17325090000000001</v>
      </c>
      <c r="M3329">
        <v>0.56159040000000005</v>
      </c>
      <c r="N3329">
        <v>1.1222909999999999</v>
      </c>
      <c r="O3329">
        <v>1337</v>
      </c>
      <c r="P3329" t="s">
        <v>59</v>
      </c>
      <c r="Q3329" t="s">
        <v>60</v>
      </c>
    </row>
    <row r="3330" spans="1:17" x14ac:dyDescent="0.25">
      <c r="A3330" t="s">
        <v>43</v>
      </c>
      <c r="B3330" t="s">
        <v>36</v>
      </c>
      <c r="C3330" t="s">
        <v>52</v>
      </c>
      <c r="D3330" t="s">
        <v>48</v>
      </c>
      <c r="E3330">
        <v>16</v>
      </c>
      <c r="F3330" t="str">
        <f t="shared" si="51"/>
        <v>Aggregate1-in-2May Monthly System Peak Day30% Cycling16</v>
      </c>
      <c r="G3330">
        <v>8.5606740000000006</v>
      </c>
      <c r="H3330">
        <v>9.1932130000000001</v>
      </c>
      <c r="I3330">
        <v>70.345100000000002</v>
      </c>
      <c r="J3330">
        <v>-2.8324069999999999</v>
      </c>
      <c r="K3330">
        <v>-0.78528889999999996</v>
      </c>
      <c r="L3330">
        <v>0.63253890000000002</v>
      </c>
      <c r="M3330">
        <v>2.0503670000000001</v>
      </c>
      <c r="N3330">
        <v>4.0974849999999998</v>
      </c>
      <c r="O3330">
        <v>1337</v>
      </c>
      <c r="P3330" t="s">
        <v>59</v>
      </c>
      <c r="Q3330" t="s">
        <v>60</v>
      </c>
    </row>
    <row r="3331" spans="1:17" x14ac:dyDescent="0.25">
      <c r="A3331" t="s">
        <v>30</v>
      </c>
      <c r="B3331" t="s">
        <v>36</v>
      </c>
      <c r="C3331" t="s">
        <v>52</v>
      </c>
      <c r="D3331" t="s">
        <v>31</v>
      </c>
      <c r="E3331">
        <v>16</v>
      </c>
      <c r="F3331" t="str">
        <f t="shared" ref="F3331:F3394" si="52">CONCATENATE(A3331,B3331,C3331,D3331,E3331)</f>
        <v>Average Per Ton1-in-2May Monthly System Peak Day50% Cycling16</v>
      </c>
      <c r="G3331">
        <v>0.81876210000000005</v>
      </c>
      <c r="H3331">
        <v>0.84148179999999995</v>
      </c>
      <c r="I3331">
        <v>69.718800000000002</v>
      </c>
      <c r="J3331">
        <v>-0.30658639999999998</v>
      </c>
      <c r="K3331">
        <v>-0.1120297</v>
      </c>
      <c r="L3331">
        <v>2.2719699999999999E-2</v>
      </c>
      <c r="M3331">
        <v>0.1574691</v>
      </c>
      <c r="N3331">
        <v>0.3520259</v>
      </c>
      <c r="O3331">
        <v>3452</v>
      </c>
      <c r="P3331" t="s">
        <v>59</v>
      </c>
      <c r="Q3331" t="s">
        <v>60</v>
      </c>
    </row>
    <row r="3332" spans="1:17" x14ac:dyDescent="0.25">
      <c r="A3332" t="s">
        <v>28</v>
      </c>
      <c r="B3332" t="s">
        <v>36</v>
      </c>
      <c r="C3332" t="s">
        <v>52</v>
      </c>
      <c r="D3332" t="s">
        <v>31</v>
      </c>
      <c r="E3332">
        <v>16</v>
      </c>
      <c r="F3332" t="str">
        <f t="shared" si="52"/>
        <v>Average Per Premise1-in-2May Monthly System Peak Day50% Cycling16</v>
      </c>
      <c r="G3332">
        <v>7.0566529999999998</v>
      </c>
      <c r="H3332">
        <v>7.2524670000000002</v>
      </c>
      <c r="I3332">
        <v>69.718800000000002</v>
      </c>
      <c r="J3332">
        <v>-2.6423719999999999</v>
      </c>
      <c r="K3332">
        <v>-0.96554859999999998</v>
      </c>
      <c r="L3332">
        <v>0.19581419999999999</v>
      </c>
      <c r="M3332">
        <v>1.3571770000000001</v>
      </c>
      <c r="N3332">
        <v>3.0339999999999998</v>
      </c>
      <c r="O3332">
        <v>3452</v>
      </c>
      <c r="P3332" t="s">
        <v>59</v>
      </c>
      <c r="Q3332" t="s">
        <v>60</v>
      </c>
    </row>
    <row r="3333" spans="1:17" x14ac:dyDescent="0.25">
      <c r="A3333" t="s">
        <v>29</v>
      </c>
      <c r="B3333" t="s">
        <v>36</v>
      </c>
      <c r="C3333" t="s">
        <v>52</v>
      </c>
      <c r="D3333" t="s">
        <v>31</v>
      </c>
      <c r="E3333">
        <v>16</v>
      </c>
      <c r="F3333" t="str">
        <f t="shared" si="52"/>
        <v>Average Per Device1-in-2May Monthly System Peak Day50% Cycling16</v>
      </c>
      <c r="G3333">
        <v>3.1755399999999998</v>
      </c>
      <c r="H3333">
        <v>3.2636569999999998</v>
      </c>
      <c r="I3333">
        <v>69.718800000000002</v>
      </c>
      <c r="J3333">
        <v>-1.1890849999999999</v>
      </c>
      <c r="K3333">
        <v>-0.43450309999999998</v>
      </c>
      <c r="L3333">
        <v>8.8117699999999993E-2</v>
      </c>
      <c r="M3333">
        <v>0.61073849999999996</v>
      </c>
      <c r="N3333">
        <v>1.3653200000000001</v>
      </c>
      <c r="O3333">
        <v>3452</v>
      </c>
      <c r="P3333" t="s">
        <v>59</v>
      </c>
      <c r="Q3333" t="s">
        <v>60</v>
      </c>
    </row>
    <row r="3334" spans="1:17" x14ac:dyDescent="0.25">
      <c r="A3334" t="s">
        <v>43</v>
      </c>
      <c r="B3334" t="s">
        <v>36</v>
      </c>
      <c r="C3334" t="s">
        <v>52</v>
      </c>
      <c r="D3334" t="s">
        <v>31</v>
      </c>
      <c r="E3334">
        <v>16</v>
      </c>
      <c r="F3334" t="str">
        <f t="shared" si="52"/>
        <v>Aggregate1-in-2May Monthly System Peak Day50% Cycling16</v>
      </c>
      <c r="G3334">
        <v>24.359570000000001</v>
      </c>
      <c r="H3334">
        <v>25.035520000000002</v>
      </c>
      <c r="I3334">
        <v>69.718800000000002</v>
      </c>
      <c r="J3334">
        <v>-9.1214680000000001</v>
      </c>
      <c r="K3334">
        <v>-3.3330739999999999</v>
      </c>
      <c r="L3334">
        <v>0.67595070000000002</v>
      </c>
      <c r="M3334">
        <v>4.6849749999999997</v>
      </c>
      <c r="N3334">
        <v>10.473369999999999</v>
      </c>
      <c r="O3334">
        <v>3452</v>
      </c>
      <c r="P3334" t="s">
        <v>59</v>
      </c>
      <c r="Q3334" t="s">
        <v>60</v>
      </c>
    </row>
    <row r="3335" spans="1:17" x14ac:dyDescent="0.25">
      <c r="A3335" t="s">
        <v>30</v>
      </c>
      <c r="B3335" t="s">
        <v>36</v>
      </c>
      <c r="C3335" t="s">
        <v>52</v>
      </c>
      <c r="D3335" t="s">
        <v>26</v>
      </c>
      <c r="E3335">
        <v>16</v>
      </c>
      <c r="F3335" t="str">
        <f t="shared" si="52"/>
        <v>Average Per Ton1-in-2May Monthly System Peak DayAll16</v>
      </c>
      <c r="G3335">
        <v>0.75866140000000004</v>
      </c>
      <c r="H3335">
        <v>0.78748790000000002</v>
      </c>
      <c r="I3335">
        <v>69.893699999999995</v>
      </c>
      <c r="J3335">
        <v>-0.27673710000000001</v>
      </c>
      <c r="K3335">
        <v>-9.6207600000000004E-2</v>
      </c>
      <c r="L3335">
        <v>2.8826500000000001E-2</v>
      </c>
      <c r="M3335">
        <v>0.15386059999999999</v>
      </c>
      <c r="N3335">
        <v>0.33439010000000002</v>
      </c>
      <c r="O3335">
        <v>4789</v>
      </c>
      <c r="P3335" t="s">
        <v>59</v>
      </c>
      <c r="Q3335" t="s">
        <v>60</v>
      </c>
    </row>
    <row r="3336" spans="1:17" x14ac:dyDescent="0.25">
      <c r="A3336" t="s">
        <v>28</v>
      </c>
      <c r="B3336" t="s">
        <v>36</v>
      </c>
      <c r="C3336" t="s">
        <v>52</v>
      </c>
      <c r="D3336" t="s">
        <v>26</v>
      </c>
      <c r="E3336">
        <v>16</v>
      </c>
      <c r="F3336" t="str">
        <f t="shared" si="52"/>
        <v>Average Per Premise1-in-2May Monthly System Peak DayAll16</v>
      </c>
      <c r="G3336">
        <v>6.9603429999999999</v>
      </c>
      <c r="H3336">
        <v>7.2248109999999999</v>
      </c>
      <c r="I3336">
        <v>69.893699999999995</v>
      </c>
      <c r="J3336">
        <v>-2.538926</v>
      </c>
      <c r="K3336">
        <v>-0.88265749999999998</v>
      </c>
      <c r="L3336">
        <v>0.2644688</v>
      </c>
      <c r="M3336">
        <v>1.4115949999999999</v>
      </c>
      <c r="N3336">
        <v>3.067863</v>
      </c>
      <c r="O3336">
        <v>4789</v>
      </c>
      <c r="P3336" t="s">
        <v>59</v>
      </c>
      <c r="Q3336" t="s">
        <v>60</v>
      </c>
    </row>
    <row r="3337" spans="1:17" x14ac:dyDescent="0.25">
      <c r="A3337" t="s">
        <v>29</v>
      </c>
      <c r="B3337" t="s">
        <v>36</v>
      </c>
      <c r="C3337" t="s">
        <v>52</v>
      </c>
      <c r="D3337" t="s">
        <v>26</v>
      </c>
      <c r="E3337">
        <v>16</v>
      </c>
      <c r="F3337" t="str">
        <f t="shared" si="52"/>
        <v>Average Per Device1-in-2May Monthly System Peak DayAll16</v>
      </c>
      <c r="G3337">
        <v>2.9440979999999999</v>
      </c>
      <c r="H3337">
        <v>3.0559639999999999</v>
      </c>
      <c r="I3337">
        <v>69.893699999999995</v>
      </c>
      <c r="J3337">
        <v>-1.0739190000000001</v>
      </c>
      <c r="K3337">
        <v>-0.37334810000000002</v>
      </c>
      <c r="L3337">
        <v>0.11186550000000001</v>
      </c>
      <c r="M3337">
        <v>0.59707900000000003</v>
      </c>
      <c r="N3337">
        <v>1.29765</v>
      </c>
      <c r="O3337">
        <v>4789</v>
      </c>
      <c r="P3337" t="s">
        <v>59</v>
      </c>
      <c r="Q3337" t="s">
        <v>60</v>
      </c>
    </row>
    <row r="3338" spans="1:17" x14ac:dyDescent="0.25">
      <c r="A3338" t="s">
        <v>43</v>
      </c>
      <c r="B3338" t="s">
        <v>36</v>
      </c>
      <c r="C3338" t="s">
        <v>52</v>
      </c>
      <c r="D3338" t="s">
        <v>26</v>
      </c>
      <c r="E3338">
        <v>16</v>
      </c>
      <c r="F3338" t="str">
        <f t="shared" si="52"/>
        <v>Aggregate1-in-2May Monthly System Peak DayAll16</v>
      </c>
      <c r="G3338">
        <v>33.333080000000002</v>
      </c>
      <c r="H3338">
        <v>34.599620000000002</v>
      </c>
      <c r="I3338">
        <v>69.893699999999995</v>
      </c>
      <c r="J3338">
        <v>-12.158910000000001</v>
      </c>
      <c r="K3338">
        <v>-4.2270469999999998</v>
      </c>
      <c r="L3338">
        <v>1.2665409999999999</v>
      </c>
      <c r="M3338">
        <v>6.7601290000000001</v>
      </c>
      <c r="N3338">
        <v>14.692</v>
      </c>
      <c r="O3338">
        <v>4789</v>
      </c>
      <c r="P3338" t="s">
        <v>59</v>
      </c>
      <c r="Q3338" t="s">
        <v>60</v>
      </c>
    </row>
    <row r="3339" spans="1:17" x14ac:dyDescent="0.25">
      <c r="A3339" t="s">
        <v>30</v>
      </c>
      <c r="B3339" t="s">
        <v>36</v>
      </c>
      <c r="C3339" t="s">
        <v>53</v>
      </c>
      <c r="D3339" t="s">
        <v>48</v>
      </c>
      <c r="E3339">
        <v>16</v>
      </c>
      <c r="F3339" t="str">
        <f t="shared" si="52"/>
        <v>Average Per Ton1-in-2October Monthly System Peak Day30% Cycling16</v>
      </c>
      <c r="G3339">
        <v>0.7071617</v>
      </c>
      <c r="H3339">
        <v>0.75810469999999996</v>
      </c>
      <c r="I3339">
        <v>76.597499999999997</v>
      </c>
      <c r="J3339">
        <v>-0.1652787</v>
      </c>
      <c r="K3339">
        <v>-3.7533200000000003E-2</v>
      </c>
      <c r="L3339">
        <v>5.0943000000000002E-2</v>
      </c>
      <c r="M3339">
        <v>0.13941919999999999</v>
      </c>
      <c r="N3339">
        <v>0.26716469999999998</v>
      </c>
      <c r="O3339">
        <v>1337</v>
      </c>
      <c r="P3339" t="s">
        <v>59</v>
      </c>
      <c r="Q3339" t="s">
        <v>60</v>
      </c>
    </row>
    <row r="3340" spans="1:17" x14ac:dyDescent="0.25">
      <c r="A3340" t="s">
        <v>28</v>
      </c>
      <c r="B3340" t="s">
        <v>36</v>
      </c>
      <c r="C3340" t="s">
        <v>53</v>
      </c>
      <c r="D3340" t="s">
        <v>48</v>
      </c>
      <c r="E3340">
        <v>16</v>
      </c>
      <c r="F3340" t="str">
        <f t="shared" si="52"/>
        <v>Average Per Premise1-in-2October Monthly System Peak Day30% Cycling16</v>
      </c>
      <c r="G3340">
        <v>7.5026840000000004</v>
      </c>
      <c r="H3340">
        <v>8.0431679999999997</v>
      </c>
      <c r="I3340">
        <v>76.597499999999997</v>
      </c>
      <c r="J3340">
        <v>-1.753536</v>
      </c>
      <c r="K3340">
        <v>-0.39821079999999998</v>
      </c>
      <c r="L3340">
        <v>0.54048359999999995</v>
      </c>
      <c r="M3340">
        <v>1.4791780000000001</v>
      </c>
      <c r="N3340">
        <v>2.8345030000000002</v>
      </c>
      <c r="O3340">
        <v>1337</v>
      </c>
      <c r="P3340" t="s">
        <v>59</v>
      </c>
      <c r="Q3340" t="s">
        <v>60</v>
      </c>
    </row>
    <row r="3341" spans="1:17" x14ac:dyDescent="0.25">
      <c r="A3341" t="s">
        <v>29</v>
      </c>
      <c r="B3341" t="s">
        <v>36</v>
      </c>
      <c r="C3341" t="s">
        <v>53</v>
      </c>
      <c r="D3341" t="s">
        <v>48</v>
      </c>
      <c r="E3341">
        <v>16</v>
      </c>
      <c r="F3341" t="str">
        <f t="shared" si="52"/>
        <v>Average Per Device1-in-2October Monthly System Peak Day30% Cycling16</v>
      </c>
      <c r="G3341">
        <v>2.7474910000000001</v>
      </c>
      <c r="H3341">
        <v>2.9454159999999998</v>
      </c>
      <c r="I3341">
        <v>76.597499999999997</v>
      </c>
      <c r="J3341">
        <v>-0.64214680000000002</v>
      </c>
      <c r="K3341">
        <v>-0.14582519999999999</v>
      </c>
      <c r="L3341">
        <v>0.19792560000000001</v>
      </c>
      <c r="M3341">
        <v>0.54167650000000001</v>
      </c>
      <c r="N3341">
        <v>1.037998</v>
      </c>
      <c r="O3341">
        <v>1337</v>
      </c>
      <c r="P3341" t="s">
        <v>59</v>
      </c>
      <c r="Q3341" t="s">
        <v>60</v>
      </c>
    </row>
    <row r="3342" spans="1:17" x14ac:dyDescent="0.25">
      <c r="A3342" t="s">
        <v>43</v>
      </c>
      <c r="B3342" t="s">
        <v>36</v>
      </c>
      <c r="C3342" t="s">
        <v>53</v>
      </c>
      <c r="D3342" t="s">
        <v>48</v>
      </c>
      <c r="E3342">
        <v>16</v>
      </c>
      <c r="F3342" t="str">
        <f t="shared" si="52"/>
        <v>Aggregate1-in-2October Monthly System Peak Day30% Cycling16</v>
      </c>
      <c r="G3342">
        <v>10.031090000000001</v>
      </c>
      <c r="H3342">
        <v>10.75371</v>
      </c>
      <c r="I3342">
        <v>76.597499999999997</v>
      </c>
      <c r="J3342">
        <v>-2.3444780000000001</v>
      </c>
      <c r="K3342">
        <v>-0.53240779999999999</v>
      </c>
      <c r="L3342">
        <v>0.72262649999999995</v>
      </c>
      <c r="M3342">
        <v>1.9776609999999999</v>
      </c>
      <c r="N3342">
        <v>3.7897310000000002</v>
      </c>
      <c r="O3342">
        <v>1337</v>
      </c>
      <c r="P3342" t="s">
        <v>59</v>
      </c>
      <c r="Q3342" t="s">
        <v>60</v>
      </c>
    </row>
    <row r="3343" spans="1:17" x14ac:dyDescent="0.25">
      <c r="A3343" t="s">
        <v>30</v>
      </c>
      <c r="B3343" t="s">
        <v>36</v>
      </c>
      <c r="C3343" t="s">
        <v>53</v>
      </c>
      <c r="D3343" t="s">
        <v>31</v>
      </c>
      <c r="E3343">
        <v>16</v>
      </c>
      <c r="F3343" t="str">
        <f t="shared" si="52"/>
        <v>Average Per Ton1-in-2October Monthly System Peak Day50% Cycling16</v>
      </c>
      <c r="G3343">
        <v>0.84684959999999998</v>
      </c>
      <c r="H3343">
        <v>0.89057529999999996</v>
      </c>
      <c r="I3343">
        <v>76.218699999999998</v>
      </c>
      <c r="J3343">
        <v>-0.24635670000000001</v>
      </c>
      <c r="K3343">
        <v>-7.4973600000000001E-2</v>
      </c>
      <c r="L3343">
        <v>4.3725800000000002E-2</v>
      </c>
      <c r="M3343">
        <v>0.16242519999999999</v>
      </c>
      <c r="N3343">
        <v>0.3338082</v>
      </c>
      <c r="O3343">
        <v>3452</v>
      </c>
      <c r="P3343" t="s">
        <v>59</v>
      </c>
      <c r="Q3343" t="s">
        <v>60</v>
      </c>
    </row>
    <row r="3344" spans="1:17" x14ac:dyDescent="0.25">
      <c r="A3344" t="s">
        <v>28</v>
      </c>
      <c r="B3344" t="s">
        <v>36</v>
      </c>
      <c r="C3344" t="s">
        <v>53</v>
      </c>
      <c r="D3344" t="s">
        <v>31</v>
      </c>
      <c r="E3344">
        <v>16</v>
      </c>
      <c r="F3344" t="str">
        <f t="shared" si="52"/>
        <v>Average Per Premise1-in-2October Monthly System Peak Day50% Cycling16</v>
      </c>
      <c r="G3344">
        <v>7.2987299999999999</v>
      </c>
      <c r="H3344">
        <v>7.6755890000000004</v>
      </c>
      <c r="I3344">
        <v>76.218699999999998</v>
      </c>
      <c r="J3344">
        <v>-2.1232700000000002</v>
      </c>
      <c r="K3344">
        <v>-0.64617369999999996</v>
      </c>
      <c r="L3344">
        <v>0.376859</v>
      </c>
      <c r="M3344">
        <v>1.3998919999999999</v>
      </c>
      <c r="N3344">
        <v>2.8769879999999999</v>
      </c>
      <c r="O3344">
        <v>3452</v>
      </c>
      <c r="P3344" t="s">
        <v>59</v>
      </c>
      <c r="Q3344" t="s">
        <v>60</v>
      </c>
    </row>
    <row r="3345" spans="1:17" x14ac:dyDescent="0.25">
      <c r="A3345" t="s">
        <v>29</v>
      </c>
      <c r="B3345" t="s">
        <v>36</v>
      </c>
      <c r="C3345" t="s">
        <v>53</v>
      </c>
      <c r="D3345" t="s">
        <v>31</v>
      </c>
      <c r="E3345">
        <v>16</v>
      </c>
      <c r="F3345" t="str">
        <f t="shared" si="52"/>
        <v>Average Per Device1-in-2October Monthly System Peak Day50% Cycling16</v>
      </c>
      <c r="G3345">
        <v>3.2844760000000002</v>
      </c>
      <c r="H3345">
        <v>3.4540649999999999</v>
      </c>
      <c r="I3345">
        <v>76.218699999999998</v>
      </c>
      <c r="J3345">
        <v>-0.95548549999999999</v>
      </c>
      <c r="K3345">
        <v>-0.29078229999999999</v>
      </c>
      <c r="L3345">
        <v>0.16958899999999999</v>
      </c>
      <c r="M3345">
        <v>0.62996039999999998</v>
      </c>
      <c r="N3345">
        <v>1.2946629999999999</v>
      </c>
      <c r="O3345">
        <v>3452</v>
      </c>
      <c r="P3345" t="s">
        <v>59</v>
      </c>
      <c r="Q3345" t="s">
        <v>60</v>
      </c>
    </row>
    <row r="3346" spans="1:17" x14ac:dyDescent="0.25">
      <c r="A3346" t="s">
        <v>43</v>
      </c>
      <c r="B3346" t="s">
        <v>36</v>
      </c>
      <c r="C3346" t="s">
        <v>53</v>
      </c>
      <c r="D3346" t="s">
        <v>31</v>
      </c>
      <c r="E3346">
        <v>16</v>
      </c>
      <c r="F3346" t="str">
        <f t="shared" si="52"/>
        <v>Aggregate1-in-2October Monthly System Peak Day50% Cycling16</v>
      </c>
      <c r="G3346">
        <v>25.195219999999999</v>
      </c>
      <c r="H3346">
        <v>26.496130000000001</v>
      </c>
      <c r="I3346">
        <v>76.218699999999998</v>
      </c>
      <c r="J3346">
        <v>-7.3295300000000001</v>
      </c>
      <c r="K3346">
        <v>-2.2305920000000001</v>
      </c>
      <c r="L3346">
        <v>1.3009170000000001</v>
      </c>
      <c r="M3346">
        <v>4.8324259999999999</v>
      </c>
      <c r="N3346">
        <v>9.9313629999999993</v>
      </c>
      <c r="O3346">
        <v>3452</v>
      </c>
      <c r="P3346" t="s">
        <v>59</v>
      </c>
      <c r="Q3346" t="s">
        <v>60</v>
      </c>
    </row>
    <row r="3347" spans="1:17" x14ac:dyDescent="0.25">
      <c r="A3347" t="s">
        <v>30</v>
      </c>
      <c r="B3347" t="s">
        <v>36</v>
      </c>
      <c r="C3347" t="s">
        <v>53</v>
      </c>
      <c r="D3347" t="s">
        <v>26</v>
      </c>
      <c r="E3347">
        <v>16</v>
      </c>
      <c r="F3347" t="str">
        <f t="shared" si="52"/>
        <v>Average Per Ton1-in-2October Monthly System Peak DayAll16</v>
      </c>
      <c r="G3347">
        <v>0.80784869999999998</v>
      </c>
      <c r="H3347">
        <v>0.8535895</v>
      </c>
      <c r="I3347">
        <v>76.324399999999997</v>
      </c>
      <c r="J3347">
        <v>-0.22371969999999999</v>
      </c>
      <c r="K3347">
        <v>-6.45202E-2</v>
      </c>
      <c r="L3347">
        <v>4.5740900000000001E-2</v>
      </c>
      <c r="M3347">
        <v>0.1560019</v>
      </c>
      <c r="N3347">
        <v>0.31520130000000002</v>
      </c>
      <c r="O3347">
        <v>4789</v>
      </c>
      <c r="P3347" t="s">
        <v>59</v>
      </c>
      <c r="Q3347" t="s">
        <v>60</v>
      </c>
    </row>
    <row r="3348" spans="1:17" x14ac:dyDescent="0.25">
      <c r="A3348" t="s">
        <v>28</v>
      </c>
      <c r="B3348" t="s">
        <v>36</v>
      </c>
      <c r="C3348" t="s">
        <v>53</v>
      </c>
      <c r="D3348" t="s">
        <v>26</v>
      </c>
      <c r="E3348">
        <v>16</v>
      </c>
      <c r="F3348" t="str">
        <f t="shared" si="52"/>
        <v>Average Per Premise1-in-2October Monthly System Peak DayAll16</v>
      </c>
      <c r="G3348">
        <v>7.4116109999999997</v>
      </c>
      <c r="H3348">
        <v>7.8312609999999996</v>
      </c>
      <c r="I3348">
        <v>76.324399999999997</v>
      </c>
      <c r="J3348">
        <v>-2.0525169999999999</v>
      </c>
      <c r="K3348">
        <v>-0.59194100000000005</v>
      </c>
      <c r="L3348">
        <v>0.41964960000000001</v>
      </c>
      <c r="M3348">
        <v>1.4312400000000001</v>
      </c>
      <c r="N3348">
        <v>2.8918159999999999</v>
      </c>
      <c r="O3348">
        <v>4789</v>
      </c>
      <c r="P3348" t="s">
        <v>59</v>
      </c>
      <c r="Q3348" t="s">
        <v>60</v>
      </c>
    </row>
    <row r="3349" spans="1:17" x14ac:dyDescent="0.25">
      <c r="A3349" t="s">
        <v>29</v>
      </c>
      <c r="B3349" t="s">
        <v>36</v>
      </c>
      <c r="C3349" t="s">
        <v>53</v>
      </c>
      <c r="D3349" t="s">
        <v>26</v>
      </c>
      <c r="E3349">
        <v>16</v>
      </c>
      <c r="F3349" t="str">
        <f t="shared" si="52"/>
        <v>Average Per Device1-in-2October Monthly System Peak DayAll16</v>
      </c>
      <c r="G3349">
        <v>3.1349770000000001</v>
      </c>
      <c r="H3349">
        <v>3.312481</v>
      </c>
      <c r="I3349">
        <v>76.324399999999997</v>
      </c>
      <c r="J3349">
        <v>-0.86817739999999999</v>
      </c>
      <c r="K3349">
        <v>-0.2503802</v>
      </c>
      <c r="L3349">
        <v>0.1775042</v>
      </c>
      <c r="M3349">
        <v>0.60538860000000005</v>
      </c>
      <c r="N3349">
        <v>1.2231860000000001</v>
      </c>
      <c r="O3349">
        <v>4789</v>
      </c>
      <c r="P3349" t="s">
        <v>59</v>
      </c>
      <c r="Q3349" t="s">
        <v>60</v>
      </c>
    </row>
    <row r="3350" spans="1:17" x14ac:dyDescent="0.25">
      <c r="A3350" t="s">
        <v>43</v>
      </c>
      <c r="B3350" t="s">
        <v>36</v>
      </c>
      <c r="C3350" t="s">
        <v>53</v>
      </c>
      <c r="D3350" t="s">
        <v>26</v>
      </c>
      <c r="E3350">
        <v>16</v>
      </c>
      <c r="F3350" t="str">
        <f t="shared" si="52"/>
        <v>Aggregate1-in-2October Monthly System Peak DayAll16</v>
      </c>
      <c r="G3350">
        <v>35.494210000000002</v>
      </c>
      <c r="H3350">
        <v>37.503909999999998</v>
      </c>
      <c r="I3350">
        <v>76.324399999999997</v>
      </c>
      <c r="J3350">
        <v>-9.8295049999999993</v>
      </c>
      <c r="K3350">
        <v>-2.8348049999999998</v>
      </c>
      <c r="L3350">
        <v>2.0097019999999999</v>
      </c>
      <c r="M3350">
        <v>6.8542100000000001</v>
      </c>
      <c r="N3350">
        <v>13.84891</v>
      </c>
      <c r="O3350">
        <v>4789</v>
      </c>
      <c r="P3350" t="s">
        <v>59</v>
      </c>
      <c r="Q3350" t="s">
        <v>60</v>
      </c>
    </row>
    <row r="3351" spans="1:17" x14ac:dyDescent="0.25">
      <c r="A3351" t="s">
        <v>30</v>
      </c>
      <c r="B3351" t="s">
        <v>36</v>
      </c>
      <c r="C3351" t="s">
        <v>54</v>
      </c>
      <c r="D3351" t="s">
        <v>48</v>
      </c>
      <c r="E3351">
        <v>16</v>
      </c>
      <c r="F3351" t="str">
        <f t="shared" si="52"/>
        <v>Average Per Ton1-in-2September Monthly System Peak Day30% Cycling16</v>
      </c>
      <c r="G3351">
        <v>0.97753920000000005</v>
      </c>
      <c r="H3351">
        <v>1.0450470000000001</v>
      </c>
      <c r="I3351">
        <v>88.559100000000001</v>
      </c>
      <c r="J3351">
        <v>-0.1043111</v>
      </c>
      <c r="K3351">
        <v>-2.7989E-3</v>
      </c>
      <c r="L3351">
        <v>6.7508200000000004E-2</v>
      </c>
      <c r="M3351">
        <v>0.1378153</v>
      </c>
      <c r="N3351">
        <v>0.2393275</v>
      </c>
      <c r="O3351">
        <v>1337</v>
      </c>
      <c r="P3351" t="s">
        <v>59</v>
      </c>
      <c r="Q3351" t="s">
        <v>60</v>
      </c>
    </row>
    <row r="3352" spans="1:17" x14ac:dyDescent="0.25">
      <c r="A3352" t="s">
        <v>28</v>
      </c>
      <c r="B3352" t="s">
        <v>36</v>
      </c>
      <c r="C3352" t="s">
        <v>54</v>
      </c>
      <c r="D3352" t="s">
        <v>48</v>
      </c>
      <c r="E3352">
        <v>16</v>
      </c>
      <c r="F3352" t="str">
        <f t="shared" si="52"/>
        <v>Average Per Premise1-in-2September Monthly System Peak Day30% Cycling16</v>
      </c>
      <c r="G3352">
        <v>10.37128</v>
      </c>
      <c r="H3352">
        <v>11.08751</v>
      </c>
      <c r="I3352">
        <v>88.559100000000001</v>
      </c>
      <c r="J3352">
        <v>-1.106697</v>
      </c>
      <c r="K3352">
        <v>-2.9695099999999999E-2</v>
      </c>
      <c r="L3352">
        <v>0.71623300000000001</v>
      </c>
      <c r="M3352">
        <v>1.462161</v>
      </c>
      <c r="N3352">
        <v>2.5391629999999998</v>
      </c>
      <c r="O3352">
        <v>1337</v>
      </c>
      <c r="P3352" t="s">
        <v>59</v>
      </c>
      <c r="Q3352" t="s">
        <v>60</v>
      </c>
    </row>
    <row r="3353" spans="1:17" x14ac:dyDescent="0.25">
      <c r="A3353" t="s">
        <v>29</v>
      </c>
      <c r="B3353" t="s">
        <v>36</v>
      </c>
      <c r="C3353" t="s">
        <v>54</v>
      </c>
      <c r="D3353" t="s">
        <v>48</v>
      </c>
      <c r="E3353">
        <v>16</v>
      </c>
      <c r="F3353" t="str">
        <f t="shared" si="52"/>
        <v>Average Per Device1-in-2September Monthly System Peak Day30% Cycling16</v>
      </c>
      <c r="G3353">
        <v>3.7979720000000001</v>
      </c>
      <c r="H3353">
        <v>4.060257</v>
      </c>
      <c r="I3353">
        <v>88.559100000000001</v>
      </c>
      <c r="J3353">
        <v>-0.40527350000000001</v>
      </c>
      <c r="K3353">
        <v>-1.0874399999999999E-2</v>
      </c>
      <c r="L3353">
        <v>0.2622853</v>
      </c>
      <c r="M3353">
        <v>0.5354449</v>
      </c>
      <c r="N3353">
        <v>0.92984409999999995</v>
      </c>
      <c r="O3353">
        <v>1337</v>
      </c>
      <c r="P3353" t="s">
        <v>59</v>
      </c>
      <c r="Q3353" t="s">
        <v>60</v>
      </c>
    </row>
    <row r="3354" spans="1:17" x14ac:dyDescent="0.25">
      <c r="A3354" t="s">
        <v>43</v>
      </c>
      <c r="B3354" t="s">
        <v>36</v>
      </c>
      <c r="C3354" t="s">
        <v>54</v>
      </c>
      <c r="D3354" t="s">
        <v>48</v>
      </c>
      <c r="E3354">
        <v>16</v>
      </c>
      <c r="F3354" t="str">
        <f t="shared" si="52"/>
        <v>Aggregate1-in-2September Monthly System Peak Day30% Cycling16</v>
      </c>
      <c r="G3354">
        <v>13.866390000000001</v>
      </c>
      <c r="H3354">
        <v>14.824</v>
      </c>
      <c r="I3354">
        <v>88.559100000000001</v>
      </c>
      <c r="J3354">
        <v>-1.479654</v>
      </c>
      <c r="K3354">
        <v>-3.9702300000000003E-2</v>
      </c>
      <c r="L3354">
        <v>0.95760350000000005</v>
      </c>
      <c r="M3354">
        <v>1.954909</v>
      </c>
      <c r="N3354">
        <v>3.3948610000000001</v>
      </c>
      <c r="O3354">
        <v>1337</v>
      </c>
      <c r="P3354" t="s">
        <v>59</v>
      </c>
      <c r="Q3354" t="s">
        <v>60</v>
      </c>
    </row>
    <row r="3355" spans="1:17" x14ac:dyDescent="0.25">
      <c r="A3355" t="s">
        <v>30</v>
      </c>
      <c r="B3355" t="s">
        <v>36</v>
      </c>
      <c r="C3355" t="s">
        <v>54</v>
      </c>
      <c r="D3355" t="s">
        <v>31</v>
      </c>
      <c r="E3355">
        <v>16</v>
      </c>
      <c r="F3355" t="str">
        <f t="shared" si="52"/>
        <v>Average Per Ton1-in-2September Monthly System Peak Day50% Cycling16</v>
      </c>
      <c r="G3355">
        <v>0.91155980000000003</v>
      </c>
      <c r="H3355">
        <v>1.003681</v>
      </c>
      <c r="I3355">
        <v>87.1815</v>
      </c>
      <c r="J3355">
        <v>-0.15041979999999999</v>
      </c>
      <c r="K3355">
        <v>-7.1244999999999998E-3</v>
      </c>
      <c r="L3355">
        <v>9.2121400000000006E-2</v>
      </c>
      <c r="M3355">
        <v>0.19136719999999999</v>
      </c>
      <c r="N3355">
        <v>0.33466249999999997</v>
      </c>
      <c r="O3355">
        <v>3452</v>
      </c>
      <c r="P3355" t="s">
        <v>59</v>
      </c>
      <c r="Q3355" t="s">
        <v>60</v>
      </c>
    </row>
    <row r="3356" spans="1:17" x14ac:dyDescent="0.25">
      <c r="A3356" t="s">
        <v>28</v>
      </c>
      <c r="B3356" t="s">
        <v>36</v>
      </c>
      <c r="C3356" t="s">
        <v>54</v>
      </c>
      <c r="D3356" t="s">
        <v>31</v>
      </c>
      <c r="E3356">
        <v>16</v>
      </c>
      <c r="F3356" t="str">
        <f t="shared" si="52"/>
        <v>Average Per Premise1-in-2September Monthly System Peak Day50% Cycling16</v>
      </c>
      <c r="G3356">
        <v>7.8564470000000002</v>
      </c>
      <c r="H3356">
        <v>8.6504119999999993</v>
      </c>
      <c r="I3356">
        <v>87.1815</v>
      </c>
      <c r="J3356">
        <v>-1.296421</v>
      </c>
      <c r="K3356">
        <v>-6.1403899999999997E-2</v>
      </c>
      <c r="L3356">
        <v>0.79396509999999998</v>
      </c>
      <c r="M3356">
        <v>1.6493340000000001</v>
      </c>
      <c r="N3356">
        <v>2.8843510000000001</v>
      </c>
      <c r="O3356">
        <v>3452</v>
      </c>
      <c r="P3356" t="s">
        <v>59</v>
      </c>
      <c r="Q3356" t="s">
        <v>60</v>
      </c>
    </row>
    <row r="3357" spans="1:17" x14ac:dyDescent="0.25">
      <c r="A3357" t="s">
        <v>29</v>
      </c>
      <c r="B3357" t="s">
        <v>36</v>
      </c>
      <c r="C3357" t="s">
        <v>54</v>
      </c>
      <c r="D3357" t="s">
        <v>31</v>
      </c>
      <c r="E3357">
        <v>16</v>
      </c>
      <c r="F3357" t="str">
        <f t="shared" si="52"/>
        <v>Average Per Device1-in-2September Monthly System Peak Day50% Cycling16</v>
      </c>
      <c r="G3357">
        <v>3.5354519999999998</v>
      </c>
      <c r="H3357">
        <v>3.8927420000000001</v>
      </c>
      <c r="I3357">
        <v>87.1815</v>
      </c>
      <c r="J3357">
        <v>-0.58339779999999997</v>
      </c>
      <c r="K3357">
        <v>-2.7632199999999999E-2</v>
      </c>
      <c r="L3357">
        <v>0.35728939999999998</v>
      </c>
      <c r="M3357">
        <v>0.74221099999999995</v>
      </c>
      <c r="N3357">
        <v>1.2979769999999999</v>
      </c>
      <c r="O3357">
        <v>3452</v>
      </c>
      <c r="P3357" t="s">
        <v>59</v>
      </c>
      <c r="Q3357" t="s">
        <v>60</v>
      </c>
    </row>
    <row r="3358" spans="1:17" x14ac:dyDescent="0.25">
      <c r="A3358" t="s">
        <v>43</v>
      </c>
      <c r="B3358" t="s">
        <v>36</v>
      </c>
      <c r="C3358" t="s">
        <v>54</v>
      </c>
      <c r="D3358" t="s">
        <v>31</v>
      </c>
      <c r="E3358">
        <v>16</v>
      </c>
      <c r="F3358" t="str">
        <f t="shared" si="52"/>
        <v>Aggregate1-in-2September Monthly System Peak Day50% Cycling16</v>
      </c>
      <c r="G3358">
        <v>27.120460000000001</v>
      </c>
      <c r="H3358">
        <v>29.861219999999999</v>
      </c>
      <c r="I3358">
        <v>87.1815</v>
      </c>
      <c r="J3358">
        <v>-4.4752450000000001</v>
      </c>
      <c r="K3358">
        <v>-0.2119663</v>
      </c>
      <c r="L3358">
        <v>2.740767</v>
      </c>
      <c r="M3358">
        <v>5.6935010000000004</v>
      </c>
      <c r="N3358">
        <v>9.9567800000000002</v>
      </c>
      <c r="O3358">
        <v>3452</v>
      </c>
      <c r="P3358" t="s">
        <v>59</v>
      </c>
      <c r="Q3358" t="s">
        <v>60</v>
      </c>
    </row>
    <row r="3359" spans="1:17" x14ac:dyDescent="0.25">
      <c r="A3359" t="s">
        <v>30</v>
      </c>
      <c r="B3359" t="s">
        <v>36</v>
      </c>
      <c r="C3359" t="s">
        <v>54</v>
      </c>
      <c r="D3359" t="s">
        <v>26</v>
      </c>
      <c r="E3359">
        <v>16</v>
      </c>
      <c r="F3359" t="str">
        <f t="shared" si="52"/>
        <v>Average Per Ton1-in-2September Monthly System Peak DayAll16</v>
      </c>
      <c r="G3359">
        <v>0.92998130000000001</v>
      </c>
      <c r="H3359">
        <v>1.015231</v>
      </c>
      <c r="I3359">
        <v>87.566100000000006</v>
      </c>
      <c r="J3359">
        <v>-0.13754630000000001</v>
      </c>
      <c r="K3359">
        <v>-5.9167999999999998E-3</v>
      </c>
      <c r="L3359">
        <v>8.5249400000000003E-2</v>
      </c>
      <c r="M3359">
        <v>0.1764155</v>
      </c>
      <c r="N3359">
        <v>0.30804500000000001</v>
      </c>
      <c r="O3359">
        <v>4789</v>
      </c>
      <c r="P3359" t="s">
        <v>59</v>
      </c>
      <c r="Q3359" t="s">
        <v>60</v>
      </c>
    </row>
    <row r="3360" spans="1:17" x14ac:dyDescent="0.25">
      <c r="A3360" t="s">
        <v>28</v>
      </c>
      <c r="B3360" t="s">
        <v>36</v>
      </c>
      <c r="C3360" t="s">
        <v>54</v>
      </c>
      <c r="D3360" t="s">
        <v>26</v>
      </c>
      <c r="E3360">
        <v>16</v>
      </c>
      <c r="F3360" t="str">
        <f t="shared" si="52"/>
        <v>Average Per Premise1-in-2September Monthly System Peak DayAll16</v>
      </c>
      <c r="G3360">
        <v>8.5321169999999995</v>
      </c>
      <c r="H3360">
        <v>9.3142379999999996</v>
      </c>
      <c r="I3360">
        <v>87.566100000000006</v>
      </c>
      <c r="J3360">
        <v>-1.261919</v>
      </c>
      <c r="K3360">
        <v>-5.4283699999999997E-2</v>
      </c>
      <c r="L3360">
        <v>0.7821207</v>
      </c>
      <c r="M3360">
        <v>1.618525</v>
      </c>
      <c r="N3360">
        <v>2.8261599999999998</v>
      </c>
      <c r="O3360">
        <v>4789</v>
      </c>
      <c r="P3360" t="s">
        <v>59</v>
      </c>
      <c r="Q3360" t="s">
        <v>60</v>
      </c>
    </row>
    <row r="3361" spans="1:17" x14ac:dyDescent="0.25">
      <c r="A3361" t="s">
        <v>29</v>
      </c>
      <c r="B3361" t="s">
        <v>36</v>
      </c>
      <c r="C3361" t="s">
        <v>54</v>
      </c>
      <c r="D3361" t="s">
        <v>26</v>
      </c>
      <c r="E3361">
        <v>16</v>
      </c>
      <c r="F3361" t="str">
        <f t="shared" si="52"/>
        <v>Average Per Device1-in-2September Monthly System Peak DayAll16</v>
      </c>
      <c r="G3361">
        <v>3.60893</v>
      </c>
      <c r="H3361">
        <v>3.9397530000000001</v>
      </c>
      <c r="I3361">
        <v>87.566100000000006</v>
      </c>
      <c r="J3361">
        <v>-0.53376869999999998</v>
      </c>
      <c r="K3361">
        <v>-2.2960999999999999E-2</v>
      </c>
      <c r="L3361">
        <v>0.33082279999999997</v>
      </c>
      <c r="M3361">
        <v>0.68460659999999995</v>
      </c>
      <c r="N3361">
        <v>1.195414</v>
      </c>
      <c r="O3361">
        <v>4789</v>
      </c>
      <c r="P3361" t="s">
        <v>59</v>
      </c>
      <c r="Q3361" t="s">
        <v>60</v>
      </c>
    </row>
    <row r="3362" spans="1:17" x14ac:dyDescent="0.25">
      <c r="A3362" t="s">
        <v>43</v>
      </c>
      <c r="B3362" t="s">
        <v>36</v>
      </c>
      <c r="C3362" t="s">
        <v>54</v>
      </c>
      <c r="D3362" t="s">
        <v>26</v>
      </c>
      <c r="E3362">
        <v>16</v>
      </c>
      <c r="F3362" t="str">
        <f t="shared" si="52"/>
        <v>Aggregate1-in-2September Monthly System Peak DayAll16</v>
      </c>
      <c r="G3362">
        <v>40.860309999999998</v>
      </c>
      <c r="H3362">
        <v>44.605879999999999</v>
      </c>
      <c r="I3362">
        <v>87.566100000000006</v>
      </c>
      <c r="J3362">
        <v>-6.043329</v>
      </c>
      <c r="K3362">
        <v>-0.25996459999999999</v>
      </c>
      <c r="L3362">
        <v>3.7455759999999998</v>
      </c>
      <c r="M3362">
        <v>7.7511159999999997</v>
      </c>
      <c r="N3362">
        <v>13.53448</v>
      </c>
      <c r="O3362">
        <v>4789</v>
      </c>
      <c r="P3362" t="s">
        <v>59</v>
      </c>
      <c r="Q3362" t="s">
        <v>60</v>
      </c>
    </row>
    <row r="3363" spans="1:17" x14ac:dyDescent="0.25">
      <c r="A3363" t="s">
        <v>30</v>
      </c>
      <c r="B3363" t="s">
        <v>36</v>
      </c>
      <c r="C3363" t="s">
        <v>49</v>
      </c>
      <c r="D3363" t="s">
        <v>48</v>
      </c>
      <c r="E3363">
        <v>17</v>
      </c>
      <c r="F3363" t="str">
        <f t="shared" si="52"/>
        <v>Average Per Ton1-in-2August Monthly System Peak Day30% Cycling17</v>
      </c>
      <c r="G3363">
        <v>0.90551389999999998</v>
      </c>
      <c r="H3363">
        <v>0.96829679999999996</v>
      </c>
      <c r="I3363">
        <v>85.237799999999993</v>
      </c>
      <c r="J3363">
        <v>-0.10070659999999999</v>
      </c>
      <c r="K3363">
        <v>-4.1156999999999999E-3</v>
      </c>
      <c r="L3363">
        <v>6.27828E-2</v>
      </c>
      <c r="M3363">
        <v>0.1296814</v>
      </c>
      <c r="N3363">
        <v>0.22627230000000001</v>
      </c>
      <c r="O3363">
        <v>1337</v>
      </c>
      <c r="P3363" t="s">
        <v>59</v>
      </c>
      <c r="Q3363" t="s">
        <v>60</v>
      </c>
    </row>
    <row r="3364" spans="1:17" x14ac:dyDescent="0.25">
      <c r="A3364" t="s">
        <v>28</v>
      </c>
      <c r="B3364" t="s">
        <v>36</v>
      </c>
      <c r="C3364" t="s">
        <v>49</v>
      </c>
      <c r="D3364" t="s">
        <v>48</v>
      </c>
      <c r="E3364">
        <v>17</v>
      </c>
      <c r="F3364" t="str">
        <f t="shared" si="52"/>
        <v>Average Per Premise1-in-2August Monthly System Peak Day30% Cycling17</v>
      </c>
      <c r="G3364">
        <v>9.6071170000000006</v>
      </c>
      <c r="H3364">
        <v>10.27322</v>
      </c>
      <c r="I3364">
        <v>85.237799999999993</v>
      </c>
      <c r="J3364">
        <v>-1.068454</v>
      </c>
      <c r="K3364">
        <v>-4.3665900000000001E-2</v>
      </c>
      <c r="L3364">
        <v>0.66609910000000006</v>
      </c>
      <c r="M3364">
        <v>1.375864</v>
      </c>
      <c r="N3364">
        <v>2.400652</v>
      </c>
      <c r="O3364">
        <v>1337</v>
      </c>
      <c r="P3364" t="s">
        <v>59</v>
      </c>
      <c r="Q3364" t="s">
        <v>60</v>
      </c>
    </row>
    <row r="3365" spans="1:17" x14ac:dyDescent="0.25">
      <c r="A3365" t="s">
        <v>29</v>
      </c>
      <c r="B3365" t="s">
        <v>36</v>
      </c>
      <c r="C3365" t="s">
        <v>49</v>
      </c>
      <c r="D3365" t="s">
        <v>48</v>
      </c>
      <c r="E3365">
        <v>17</v>
      </c>
      <c r="F3365" t="str">
        <f t="shared" si="52"/>
        <v>Average Per Device1-in-2August Monthly System Peak Day30% Cycling17</v>
      </c>
      <c r="G3365">
        <v>3.5181360000000002</v>
      </c>
      <c r="H3365">
        <v>3.7620629999999999</v>
      </c>
      <c r="I3365">
        <v>85.237799999999993</v>
      </c>
      <c r="J3365">
        <v>-0.39126889999999998</v>
      </c>
      <c r="K3365">
        <v>-1.5990500000000001E-2</v>
      </c>
      <c r="L3365">
        <v>0.24392620000000001</v>
      </c>
      <c r="M3365">
        <v>0.50384289999999998</v>
      </c>
      <c r="N3365">
        <v>0.87912129999999999</v>
      </c>
      <c r="O3365">
        <v>1337</v>
      </c>
      <c r="P3365" t="s">
        <v>59</v>
      </c>
      <c r="Q3365" t="s">
        <v>60</v>
      </c>
    </row>
    <row r="3366" spans="1:17" x14ac:dyDescent="0.25">
      <c r="A3366" t="s">
        <v>43</v>
      </c>
      <c r="B3366" t="s">
        <v>36</v>
      </c>
      <c r="C3366" t="s">
        <v>49</v>
      </c>
      <c r="D3366" t="s">
        <v>48</v>
      </c>
      <c r="E3366">
        <v>17</v>
      </c>
      <c r="F3366" t="str">
        <f t="shared" si="52"/>
        <v>Aggregate1-in-2August Monthly System Peak Day30% Cycling17</v>
      </c>
      <c r="G3366">
        <v>12.844720000000001</v>
      </c>
      <c r="H3366">
        <v>13.735290000000001</v>
      </c>
      <c r="I3366">
        <v>85.237799999999993</v>
      </c>
      <c r="J3366">
        <v>-1.428523</v>
      </c>
      <c r="K3366">
        <v>-5.8381299999999997E-2</v>
      </c>
      <c r="L3366">
        <v>0.89057450000000005</v>
      </c>
      <c r="M3366">
        <v>1.8395300000000001</v>
      </c>
      <c r="N3366">
        <v>3.2096719999999999</v>
      </c>
      <c r="O3366">
        <v>1337</v>
      </c>
      <c r="P3366" t="s">
        <v>59</v>
      </c>
      <c r="Q3366" t="s">
        <v>60</v>
      </c>
    </row>
    <row r="3367" spans="1:17" x14ac:dyDescent="0.25">
      <c r="A3367" t="s">
        <v>30</v>
      </c>
      <c r="B3367" t="s">
        <v>36</v>
      </c>
      <c r="C3367" t="s">
        <v>49</v>
      </c>
      <c r="D3367" t="s">
        <v>31</v>
      </c>
      <c r="E3367">
        <v>17</v>
      </c>
      <c r="F3367" t="str">
        <f t="shared" si="52"/>
        <v>Average Per Ton1-in-2August Monthly System Peak Day50% Cycling17</v>
      </c>
      <c r="G3367">
        <v>0.84702310000000003</v>
      </c>
      <c r="H3367">
        <v>0.93868010000000002</v>
      </c>
      <c r="I3367">
        <v>84.329800000000006</v>
      </c>
      <c r="J3367">
        <v>-0.15752340000000001</v>
      </c>
      <c r="K3367">
        <v>-1.03056E-2</v>
      </c>
      <c r="L3367">
        <v>9.1656899999999999E-2</v>
      </c>
      <c r="M3367">
        <v>0.1936195</v>
      </c>
      <c r="N3367">
        <v>0.34083720000000001</v>
      </c>
      <c r="O3367">
        <v>3452</v>
      </c>
      <c r="P3367" t="s">
        <v>59</v>
      </c>
      <c r="Q3367" t="s">
        <v>60</v>
      </c>
    </row>
    <row r="3368" spans="1:17" x14ac:dyDescent="0.25">
      <c r="A3368" t="s">
        <v>28</v>
      </c>
      <c r="B3368" t="s">
        <v>36</v>
      </c>
      <c r="C3368" t="s">
        <v>49</v>
      </c>
      <c r="D3368" t="s">
        <v>31</v>
      </c>
      <c r="E3368">
        <v>17</v>
      </c>
      <c r="F3368" t="str">
        <f t="shared" si="52"/>
        <v>Average Per Premise1-in-2August Monthly System Peak Day50% Cycling17</v>
      </c>
      <c r="G3368">
        <v>7.3002260000000003</v>
      </c>
      <c r="H3368">
        <v>8.0901879999999995</v>
      </c>
      <c r="I3368">
        <v>84.329800000000006</v>
      </c>
      <c r="J3368">
        <v>-1.357645</v>
      </c>
      <c r="K3368">
        <v>-8.88211E-2</v>
      </c>
      <c r="L3368">
        <v>0.78996219999999995</v>
      </c>
      <c r="M3368">
        <v>1.6687449999999999</v>
      </c>
      <c r="N3368">
        <v>2.9375689999999999</v>
      </c>
      <c r="O3368">
        <v>3452</v>
      </c>
      <c r="P3368" t="s">
        <v>59</v>
      </c>
      <c r="Q3368" t="s">
        <v>60</v>
      </c>
    </row>
    <row r="3369" spans="1:17" x14ac:dyDescent="0.25">
      <c r="A3369" t="s">
        <v>29</v>
      </c>
      <c r="B3369" t="s">
        <v>36</v>
      </c>
      <c r="C3369" t="s">
        <v>49</v>
      </c>
      <c r="D3369" t="s">
        <v>31</v>
      </c>
      <c r="E3369">
        <v>17</v>
      </c>
      <c r="F3369" t="str">
        <f t="shared" si="52"/>
        <v>Average Per Device1-in-2August Monthly System Peak Day50% Cycling17</v>
      </c>
      <c r="G3369">
        <v>3.2851490000000001</v>
      </c>
      <c r="H3369">
        <v>3.6406369999999999</v>
      </c>
      <c r="I3369">
        <v>84.329800000000006</v>
      </c>
      <c r="J3369">
        <v>-0.61094890000000002</v>
      </c>
      <c r="K3369">
        <v>-3.9970100000000001E-2</v>
      </c>
      <c r="L3369">
        <v>0.35548809999999997</v>
      </c>
      <c r="M3369">
        <v>0.75094629999999996</v>
      </c>
      <c r="N3369">
        <v>1.321925</v>
      </c>
      <c r="O3369">
        <v>3452</v>
      </c>
      <c r="P3369" t="s">
        <v>59</v>
      </c>
      <c r="Q3369" t="s">
        <v>60</v>
      </c>
    </row>
    <row r="3370" spans="1:17" x14ac:dyDescent="0.25">
      <c r="A3370" t="s">
        <v>43</v>
      </c>
      <c r="B3370" t="s">
        <v>36</v>
      </c>
      <c r="C3370" t="s">
        <v>49</v>
      </c>
      <c r="D3370" t="s">
        <v>31</v>
      </c>
      <c r="E3370">
        <v>17</v>
      </c>
      <c r="F3370" t="str">
        <f t="shared" si="52"/>
        <v>Aggregate1-in-2August Monthly System Peak Day50% Cycling17</v>
      </c>
      <c r="G3370">
        <v>25.200379999999999</v>
      </c>
      <c r="H3370">
        <v>27.927330000000001</v>
      </c>
      <c r="I3370">
        <v>84.329800000000006</v>
      </c>
      <c r="J3370">
        <v>-4.6865889999999997</v>
      </c>
      <c r="K3370">
        <v>-0.3066103</v>
      </c>
      <c r="L3370">
        <v>2.7269489999999998</v>
      </c>
      <c r="M3370">
        <v>5.7605089999999999</v>
      </c>
      <c r="N3370">
        <v>10.14049</v>
      </c>
      <c r="O3370">
        <v>3452</v>
      </c>
      <c r="P3370" t="s">
        <v>59</v>
      </c>
      <c r="Q3370" t="s">
        <v>60</v>
      </c>
    </row>
    <row r="3371" spans="1:17" x14ac:dyDescent="0.25">
      <c r="A3371" t="s">
        <v>30</v>
      </c>
      <c r="B3371" t="s">
        <v>36</v>
      </c>
      <c r="C3371" t="s">
        <v>49</v>
      </c>
      <c r="D3371" t="s">
        <v>26</v>
      </c>
      <c r="E3371">
        <v>17</v>
      </c>
      <c r="F3371" t="str">
        <f t="shared" si="52"/>
        <v>Average Per Ton1-in-2August Monthly System Peak DayAll17</v>
      </c>
      <c r="G3371">
        <v>0.8633537</v>
      </c>
      <c r="H3371">
        <v>0.94694909999999999</v>
      </c>
      <c r="I3371">
        <v>84.583299999999994</v>
      </c>
      <c r="J3371">
        <v>-0.14166010000000001</v>
      </c>
      <c r="K3371">
        <v>-8.5774000000000006E-3</v>
      </c>
      <c r="L3371">
        <v>8.3595299999999997E-2</v>
      </c>
      <c r="M3371">
        <v>0.17576800000000001</v>
      </c>
      <c r="N3371">
        <v>0.30885069999999998</v>
      </c>
      <c r="O3371">
        <v>4789</v>
      </c>
      <c r="P3371" t="s">
        <v>59</v>
      </c>
      <c r="Q3371" t="s">
        <v>60</v>
      </c>
    </row>
    <row r="3372" spans="1:17" x14ac:dyDescent="0.25">
      <c r="A3372" t="s">
        <v>28</v>
      </c>
      <c r="B3372" t="s">
        <v>36</v>
      </c>
      <c r="C3372" t="s">
        <v>49</v>
      </c>
      <c r="D3372" t="s">
        <v>26</v>
      </c>
      <c r="E3372">
        <v>17</v>
      </c>
      <c r="F3372" t="str">
        <f t="shared" si="52"/>
        <v>Average Per Premise1-in-2August Monthly System Peak DayAll17</v>
      </c>
      <c r="G3372">
        <v>7.9208429999999996</v>
      </c>
      <c r="H3372">
        <v>8.6877879999999994</v>
      </c>
      <c r="I3372">
        <v>84.583299999999994</v>
      </c>
      <c r="J3372">
        <v>-1.2996620000000001</v>
      </c>
      <c r="K3372">
        <v>-7.86935E-2</v>
      </c>
      <c r="L3372">
        <v>0.76694519999999999</v>
      </c>
      <c r="M3372">
        <v>1.612584</v>
      </c>
      <c r="N3372">
        <v>2.8335520000000001</v>
      </c>
      <c r="O3372">
        <v>4789</v>
      </c>
      <c r="P3372" t="s">
        <v>59</v>
      </c>
      <c r="Q3372" t="s">
        <v>60</v>
      </c>
    </row>
    <row r="3373" spans="1:17" x14ac:dyDescent="0.25">
      <c r="A3373" t="s">
        <v>29</v>
      </c>
      <c r="B3373" t="s">
        <v>36</v>
      </c>
      <c r="C3373" t="s">
        <v>49</v>
      </c>
      <c r="D3373" t="s">
        <v>26</v>
      </c>
      <c r="E3373">
        <v>17</v>
      </c>
      <c r="F3373" t="str">
        <f t="shared" si="52"/>
        <v>Average Per Device1-in-2August Monthly System Peak DayAll17</v>
      </c>
      <c r="G3373">
        <v>3.3503720000000001</v>
      </c>
      <c r="H3373">
        <v>3.674776</v>
      </c>
      <c r="I3373">
        <v>84.583299999999994</v>
      </c>
      <c r="J3373">
        <v>-0.54973320000000003</v>
      </c>
      <c r="K3373">
        <v>-3.32859E-2</v>
      </c>
      <c r="L3373">
        <v>0.32440390000000002</v>
      </c>
      <c r="M3373">
        <v>0.68209370000000002</v>
      </c>
      <c r="N3373">
        <v>1.1985410000000001</v>
      </c>
      <c r="O3373">
        <v>4789</v>
      </c>
      <c r="P3373" t="s">
        <v>59</v>
      </c>
      <c r="Q3373" t="s">
        <v>60</v>
      </c>
    </row>
    <row r="3374" spans="1:17" x14ac:dyDescent="0.25">
      <c r="A3374" t="s">
        <v>43</v>
      </c>
      <c r="B3374" t="s">
        <v>36</v>
      </c>
      <c r="C3374" t="s">
        <v>49</v>
      </c>
      <c r="D3374" t="s">
        <v>26</v>
      </c>
      <c r="E3374">
        <v>17</v>
      </c>
      <c r="F3374" t="str">
        <f t="shared" si="52"/>
        <v>Aggregate1-in-2August Monthly System Peak DayAll17</v>
      </c>
      <c r="G3374">
        <v>37.932920000000003</v>
      </c>
      <c r="H3374">
        <v>41.605820000000001</v>
      </c>
      <c r="I3374">
        <v>84.583299999999994</v>
      </c>
      <c r="J3374">
        <v>-6.2240789999999997</v>
      </c>
      <c r="K3374">
        <v>-0.37686320000000001</v>
      </c>
      <c r="L3374">
        <v>3.672901</v>
      </c>
      <c r="M3374">
        <v>7.7226650000000001</v>
      </c>
      <c r="N3374">
        <v>13.569879999999999</v>
      </c>
      <c r="O3374">
        <v>4789</v>
      </c>
      <c r="P3374" t="s">
        <v>59</v>
      </c>
      <c r="Q3374" t="s">
        <v>60</v>
      </c>
    </row>
    <row r="3375" spans="1:17" x14ac:dyDescent="0.25">
      <c r="A3375" t="s">
        <v>30</v>
      </c>
      <c r="B3375" t="s">
        <v>36</v>
      </c>
      <c r="C3375" t="s">
        <v>37</v>
      </c>
      <c r="D3375" t="s">
        <v>48</v>
      </c>
      <c r="E3375">
        <v>17</v>
      </c>
      <c r="F3375" t="str">
        <f t="shared" si="52"/>
        <v>Average Per Ton1-in-2August Typical Event Day30% Cycling17</v>
      </c>
      <c r="G3375">
        <v>0.82103190000000004</v>
      </c>
      <c r="H3375">
        <v>0.87862899999999999</v>
      </c>
      <c r="I3375">
        <v>81.718500000000006</v>
      </c>
      <c r="J3375">
        <v>-0.1154131</v>
      </c>
      <c r="K3375">
        <v>-1.31973E-2</v>
      </c>
      <c r="L3375">
        <v>5.7597099999999998E-2</v>
      </c>
      <c r="M3375">
        <v>0.12839149999999999</v>
      </c>
      <c r="N3375">
        <v>0.23060739999999999</v>
      </c>
      <c r="O3375">
        <v>1337</v>
      </c>
      <c r="P3375" t="s">
        <v>59</v>
      </c>
      <c r="Q3375" t="s">
        <v>60</v>
      </c>
    </row>
    <row r="3376" spans="1:17" x14ac:dyDescent="0.25">
      <c r="A3376" t="s">
        <v>28</v>
      </c>
      <c r="B3376" t="s">
        <v>36</v>
      </c>
      <c r="C3376" t="s">
        <v>37</v>
      </c>
      <c r="D3376" t="s">
        <v>48</v>
      </c>
      <c r="E3376">
        <v>17</v>
      </c>
      <c r="F3376" t="str">
        <f t="shared" si="52"/>
        <v>Average Per Premise1-in-2August Typical Event Day30% Cycling17</v>
      </c>
      <c r="G3376">
        <v>8.7107980000000005</v>
      </c>
      <c r="H3376">
        <v>9.3218800000000002</v>
      </c>
      <c r="I3376">
        <v>81.718500000000006</v>
      </c>
      <c r="J3376">
        <v>-1.2244839999999999</v>
      </c>
      <c r="K3376">
        <v>-0.14001739999999999</v>
      </c>
      <c r="L3376">
        <v>0.61108110000000004</v>
      </c>
      <c r="M3376">
        <v>1.3621799999999999</v>
      </c>
      <c r="N3376">
        <v>2.446647</v>
      </c>
      <c r="O3376">
        <v>1337</v>
      </c>
      <c r="P3376" t="s">
        <v>59</v>
      </c>
      <c r="Q3376" t="s">
        <v>60</v>
      </c>
    </row>
    <row r="3377" spans="1:17" x14ac:dyDescent="0.25">
      <c r="A3377" t="s">
        <v>29</v>
      </c>
      <c r="B3377" t="s">
        <v>36</v>
      </c>
      <c r="C3377" t="s">
        <v>37</v>
      </c>
      <c r="D3377" t="s">
        <v>48</v>
      </c>
      <c r="E3377">
        <v>17</v>
      </c>
      <c r="F3377" t="str">
        <f t="shared" si="52"/>
        <v>Average Per Device1-in-2August Typical Event Day30% Cycling17</v>
      </c>
      <c r="G3377">
        <v>3.1899030000000002</v>
      </c>
      <c r="H3377">
        <v>3.4136820000000001</v>
      </c>
      <c r="I3377">
        <v>81.718500000000006</v>
      </c>
      <c r="J3377">
        <v>-0.44840740000000001</v>
      </c>
      <c r="K3377">
        <v>-5.1274500000000001E-2</v>
      </c>
      <c r="L3377">
        <v>0.22377849999999999</v>
      </c>
      <c r="M3377">
        <v>0.49883149999999998</v>
      </c>
      <c r="N3377">
        <v>0.89596450000000005</v>
      </c>
      <c r="O3377">
        <v>1337</v>
      </c>
      <c r="P3377" t="s">
        <v>59</v>
      </c>
      <c r="Q3377" t="s">
        <v>60</v>
      </c>
    </row>
    <row r="3378" spans="1:17" x14ac:dyDescent="0.25">
      <c r="A3378" t="s">
        <v>43</v>
      </c>
      <c r="B3378" t="s">
        <v>36</v>
      </c>
      <c r="C3378" t="s">
        <v>37</v>
      </c>
      <c r="D3378" t="s">
        <v>48</v>
      </c>
      <c r="E3378">
        <v>17</v>
      </c>
      <c r="F3378" t="str">
        <f t="shared" si="52"/>
        <v>Aggregate1-in-2August Typical Event Day30% Cycling17</v>
      </c>
      <c r="G3378">
        <v>11.64634</v>
      </c>
      <c r="H3378">
        <v>12.46335</v>
      </c>
      <c r="I3378">
        <v>81.718500000000006</v>
      </c>
      <c r="J3378">
        <v>-1.637135</v>
      </c>
      <c r="K3378">
        <v>-0.18720319999999999</v>
      </c>
      <c r="L3378">
        <v>0.81701539999999995</v>
      </c>
      <c r="M3378">
        <v>1.821234</v>
      </c>
      <c r="N3378">
        <v>3.271166</v>
      </c>
      <c r="O3378">
        <v>1337</v>
      </c>
      <c r="P3378" t="s">
        <v>59</v>
      </c>
      <c r="Q3378" t="s">
        <v>60</v>
      </c>
    </row>
    <row r="3379" spans="1:17" x14ac:dyDescent="0.25">
      <c r="A3379" t="s">
        <v>30</v>
      </c>
      <c r="B3379" t="s">
        <v>36</v>
      </c>
      <c r="C3379" t="s">
        <v>37</v>
      </c>
      <c r="D3379" t="s">
        <v>31</v>
      </c>
      <c r="E3379">
        <v>17</v>
      </c>
      <c r="F3379" t="str">
        <f t="shared" si="52"/>
        <v>Average Per Ton1-in-2August Typical Event Day50% Cycling17</v>
      </c>
      <c r="G3379">
        <v>0.82757449999999999</v>
      </c>
      <c r="H3379">
        <v>0.90226229999999996</v>
      </c>
      <c r="I3379">
        <v>81.030100000000004</v>
      </c>
      <c r="J3379">
        <v>-0.1841391</v>
      </c>
      <c r="K3379">
        <v>-3.1222099999999999E-2</v>
      </c>
      <c r="L3379">
        <v>7.4687799999999999E-2</v>
      </c>
      <c r="M3379">
        <v>0.1805976</v>
      </c>
      <c r="N3379">
        <v>0.33351459999999999</v>
      </c>
      <c r="O3379">
        <v>3452</v>
      </c>
      <c r="P3379" t="s">
        <v>59</v>
      </c>
      <c r="Q3379" t="s">
        <v>60</v>
      </c>
    </row>
    <row r="3380" spans="1:17" x14ac:dyDescent="0.25">
      <c r="A3380" t="s">
        <v>28</v>
      </c>
      <c r="B3380" t="s">
        <v>36</v>
      </c>
      <c r="C3380" t="s">
        <v>37</v>
      </c>
      <c r="D3380" t="s">
        <v>31</v>
      </c>
      <c r="E3380">
        <v>17</v>
      </c>
      <c r="F3380" t="str">
        <f t="shared" si="52"/>
        <v>Average Per Premise1-in-2August Typical Event Day50% Cycling17</v>
      </c>
      <c r="G3380">
        <v>7.1326039999999997</v>
      </c>
      <c r="H3380">
        <v>7.7763150000000003</v>
      </c>
      <c r="I3380">
        <v>81.030100000000004</v>
      </c>
      <c r="J3380">
        <v>-1.587037</v>
      </c>
      <c r="K3380">
        <v>-0.26909339999999998</v>
      </c>
      <c r="L3380">
        <v>0.64371029999999996</v>
      </c>
      <c r="M3380">
        <v>1.556514</v>
      </c>
      <c r="N3380">
        <v>2.8744580000000002</v>
      </c>
      <c r="O3380">
        <v>3452</v>
      </c>
      <c r="P3380" t="s">
        <v>59</v>
      </c>
      <c r="Q3380" t="s">
        <v>60</v>
      </c>
    </row>
    <row r="3381" spans="1:17" x14ac:dyDescent="0.25">
      <c r="A3381" t="s">
        <v>29</v>
      </c>
      <c r="B3381" t="s">
        <v>36</v>
      </c>
      <c r="C3381" t="s">
        <v>37</v>
      </c>
      <c r="D3381" t="s">
        <v>31</v>
      </c>
      <c r="E3381">
        <v>17</v>
      </c>
      <c r="F3381" t="str">
        <f t="shared" si="52"/>
        <v>Average Per Device1-in-2August Typical Event Day50% Cycling17</v>
      </c>
      <c r="G3381">
        <v>3.2097180000000001</v>
      </c>
      <c r="H3381">
        <v>3.4993919999999998</v>
      </c>
      <c r="I3381">
        <v>81.030100000000004</v>
      </c>
      <c r="J3381">
        <v>-0.71417699999999995</v>
      </c>
      <c r="K3381">
        <v>-0.1210938</v>
      </c>
      <c r="L3381">
        <v>0.28967379999999998</v>
      </c>
      <c r="M3381">
        <v>0.70044139999999999</v>
      </c>
      <c r="N3381">
        <v>1.293525</v>
      </c>
      <c r="O3381">
        <v>3452</v>
      </c>
      <c r="P3381" t="s">
        <v>59</v>
      </c>
      <c r="Q3381" t="s">
        <v>60</v>
      </c>
    </row>
    <row r="3382" spans="1:17" x14ac:dyDescent="0.25">
      <c r="A3382" t="s">
        <v>43</v>
      </c>
      <c r="B3382" t="s">
        <v>36</v>
      </c>
      <c r="C3382" t="s">
        <v>37</v>
      </c>
      <c r="D3382" t="s">
        <v>31</v>
      </c>
      <c r="E3382">
        <v>17</v>
      </c>
      <c r="F3382" t="str">
        <f t="shared" si="52"/>
        <v>Aggregate1-in-2August Typical Event Day50% Cycling17</v>
      </c>
      <c r="G3382">
        <v>24.621749999999999</v>
      </c>
      <c r="H3382">
        <v>26.84384</v>
      </c>
      <c r="I3382">
        <v>81.030100000000004</v>
      </c>
      <c r="J3382">
        <v>-5.4784519999999999</v>
      </c>
      <c r="K3382">
        <v>-0.92891060000000003</v>
      </c>
      <c r="L3382">
        <v>2.2220879999999998</v>
      </c>
      <c r="M3382">
        <v>5.3730869999999999</v>
      </c>
      <c r="N3382">
        <v>9.9226279999999996</v>
      </c>
      <c r="O3382">
        <v>3452</v>
      </c>
      <c r="P3382" t="s">
        <v>59</v>
      </c>
      <c r="Q3382" t="s">
        <v>60</v>
      </c>
    </row>
    <row r="3383" spans="1:17" x14ac:dyDescent="0.25">
      <c r="A3383" t="s">
        <v>30</v>
      </c>
      <c r="B3383" t="s">
        <v>36</v>
      </c>
      <c r="C3383" t="s">
        <v>37</v>
      </c>
      <c r="D3383" t="s">
        <v>26</v>
      </c>
      <c r="E3383">
        <v>17</v>
      </c>
      <c r="F3383" t="str">
        <f t="shared" si="52"/>
        <v>Average Per Ton1-in-2August Typical Event DayAll17</v>
      </c>
      <c r="G3383">
        <v>0.82574780000000003</v>
      </c>
      <c r="H3383">
        <v>0.89566380000000001</v>
      </c>
      <c r="I3383">
        <v>81.222300000000004</v>
      </c>
      <c r="J3383">
        <v>-0.16495080000000001</v>
      </c>
      <c r="K3383">
        <v>-2.61896E-2</v>
      </c>
      <c r="L3383">
        <v>6.9916099999999995E-2</v>
      </c>
      <c r="M3383">
        <v>0.16602169999999999</v>
      </c>
      <c r="N3383">
        <v>0.30478290000000002</v>
      </c>
      <c r="O3383">
        <v>4789</v>
      </c>
      <c r="P3383" t="s">
        <v>59</v>
      </c>
      <c r="Q3383" t="s">
        <v>60</v>
      </c>
    </row>
    <row r="3384" spans="1:17" x14ac:dyDescent="0.25">
      <c r="A3384" t="s">
        <v>28</v>
      </c>
      <c r="B3384" t="s">
        <v>36</v>
      </c>
      <c r="C3384" t="s">
        <v>37</v>
      </c>
      <c r="D3384" t="s">
        <v>26</v>
      </c>
      <c r="E3384">
        <v>17</v>
      </c>
      <c r="F3384" t="str">
        <f t="shared" si="52"/>
        <v>Average Per Premise1-in-2August Typical Event DayAll17</v>
      </c>
      <c r="G3384">
        <v>7.5758270000000003</v>
      </c>
      <c r="H3384">
        <v>8.2172719999999995</v>
      </c>
      <c r="I3384">
        <v>81.222300000000004</v>
      </c>
      <c r="J3384">
        <v>-1.513342</v>
      </c>
      <c r="K3384">
        <v>-0.2402763</v>
      </c>
      <c r="L3384">
        <v>0.64144520000000005</v>
      </c>
      <c r="M3384">
        <v>1.5231669999999999</v>
      </c>
      <c r="N3384">
        <v>2.7962319999999998</v>
      </c>
      <c r="O3384">
        <v>4789</v>
      </c>
      <c r="P3384" t="s">
        <v>59</v>
      </c>
      <c r="Q3384" t="s">
        <v>60</v>
      </c>
    </row>
    <row r="3385" spans="1:17" x14ac:dyDescent="0.25">
      <c r="A3385" t="s">
        <v>29</v>
      </c>
      <c r="B3385" t="s">
        <v>36</v>
      </c>
      <c r="C3385" t="s">
        <v>37</v>
      </c>
      <c r="D3385" t="s">
        <v>26</v>
      </c>
      <c r="E3385">
        <v>17</v>
      </c>
      <c r="F3385" t="str">
        <f t="shared" si="52"/>
        <v>Average Per Device1-in-2August Typical Event DayAll17</v>
      </c>
      <c r="G3385">
        <v>3.204437</v>
      </c>
      <c r="H3385">
        <v>3.4757560000000001</v>
      </c>
      <c r="I3385">
        <v>81.222300000000004</v>
      </c>
      <c r="J3385">
        <v>-0.64011609999999997</v>
      </c>
      <c r="K3385">
        <v>-0.1016325</v>
      </c>
      <c r="L3385">
        <v>0.27131959999999999</v>
      </c>
      <c r="M3385">
        <v>0.6442717</v>
      </c>
      <c r="N3385">
        <v>1.182755</v>
      </c>
      <c r="O3385">
        <v>4789</v>
      </c>
      <c r="P3385" t="s">
        <v>59</v>
      </c>
      <c r="Q3385" t="s">
        <v>60</v>
      </c>
    </row>
    <row r="3386" spans="1:17" x14ac:dyDescent="0.25">
      <c r="A3386" t="s">
        <v>43</v>
      </c>
      <c r="B3386" t="s">
        <v>36</v>
      </c>
      <c r="C3386" t="s">
        <v>37</v>
      </c>
      <c r="D3386" t="s">
        <v>26</v>
      </c>
      <c r="E3386">
        <v>17</v>
      </c>
      <c r="F3386" t="str">
        <f t="shared" si="52"/>
        <v>Aggregate1-in-2August Typical Event DayAll17</v>
      </c>
      <c r="G3386">
        <v>36.280639999999998</v>
      </c>
      <c r="H3386">
        <v>39.352519999999998</v>
      </c>
      <c r="I3386">
        <v>81.222300000000004</v>
      </c>
      <c r="J3386">
        <v>-7.247395</v>
      </c>
      <c r="K3386">
        <v>-1.1506829999999999</v>
      </c>
      <c r="L3386">
        <v>3.0718809999999999</v>
      </c>
      <c r="M3386">
        <v>7.2944449999999996</v>
      </c>
      <c r="N3386">
        <v>13.391159999999999</v>
      </c>
      <c r="O3386">
        <v>4789</v>
      </c>
      <c r="P3386" t="s">
        <v>59</v>
      </c>
      <c r="Q3386" t="s">
        <v>60</v>
      </c>
    </row>
    <row r="3387" spans="1:17" x14ac:dyDescent="0.25">
      <c r="A3387" t="s">
        <v>30</v>
      </c>
      <c r="B3387" t="s">
        <v>36</v>
      </c>
      <c r="C3387" t="s">
        <v>50</v>
      </c>
      <c r="D3387" t="s">
        <v>48</v>
      </c>
      <c r="E3387">
        <v>17</v>
      </c>
      <c r="F3387" t="str">
        <f t="shared" si="52"/>
        <v>Average Per Ton1-in-2July Monthly System Peak Day30% Cycling17</v>
      </c>
      <c r="G3387">
        <v>0.76884280000000005</v>
      </c>
      <c r="H3387">
        <v>0.82323650000000004</v>
      </c>
      <c r="I3387">
        <v>80.918400000000005</v>
      </c>
      <c r="J3387">
        <v>-0.12747649999999999</v>
      </c>
      <c r="K3387">
        <v>-2.0026100000000002E-2</v>
      </c>
      <c r="L3387">
        <v>5.4393700000000003E-2</v>
      </c>
      <c r="M3387">
        <v>0.1288135</v>
      </c>
      <c r="N3387">
        <v>0.2362638</v>
      </c>
      <c r="O3387">
        <v>1337</v>
      </c>
      <c r="P3387" t="s">
        <v>59</v>
      </c>
      <c r="Q3387" t="s">
        <v>60</v>
      </c>
    </row>
    <row r="3388" spans="1:17" x14ac:dyDescent="0.25">
      <c r="A3388" t="s">
        <v>28</v>
      </c>
      <c r="B3388" t="s">
        <v>36</v>
      </c>
      <c r="C3388" t="s">
        <v>50</v>
      </c>
      <c r="D3388" t="s">
        <v>48</v>
      </c>
      <c r="E3388">
        <v>17</v>
      </c>
      <c r="F3388" t="str">
        <f t="shared" si="52"/>
        <v>Average Per Premise1-in-2July Monthly System Peak Day30% Cycling17</v>
      </c>
      <c r="G3388">
        <v>8.157095</v>
      </c>
      <c r="H3388">
        <v>8.7341879999999996</v>
      </c>
      <c r="I3388">
        <v>80.918400000000005</v>
      </c>
      <c r="J3388">
        <v>-1.3524719999999999</v>
      </c>
      <c r="K3388">
        <v>-0.21246889999999999</v>
      </c>
      <c r="L3388">
        <v>0.57709359999999998</v>
      </c>
      <c r="M3388">
        <v>1.3666560000000001</v>
      </c>
      <c r="N3388">
        <v>2.506659</v>
      </c>
      <c r="O3388">
        <v>1337</v>
      </c>
      <c r="P3388" t="s">
        <v>59</v>
      </c>
      <c r="Q3388" t="s">
        <v>60</v>
      </c>
    </row>
    <row r="3389" spans="1:17" x14ac:dyDescent="0.25">
      <c r="A3389" t="s">
        <v>29</v>
      </c>
      <c r="B3389" t="s">
        <v>36</v>
      </c>
      <c r="C3389" t="s">
        <v>50</v>
      </c>
      <c r="D3389" t="s">
        <v>48</v>
      </c>
      <c r="E3389">
        <v>17</v>
      </c>
      <c r="F3389" t="str">
        <f t="shared" si="52"/>
        <v>Average Per Device1-in-2July Monthly System Peak Day30% Cycling17</v>
      </c>
      <c r="G3389">
        <v>2.9871370000000002</v>
      </c>
      <c r="H3389">
        <v>3.1984689999999998</v>
      </c>
      <c r="I3389">
        <v>80.918400000000005</v>
      </c>
      <c r="J3389">
        <v>-0.49527650000000001</v>
      </c>
      <c r="K3389">
        <v>-7.7806299999999995E-2</v>
      </c>
      <c r="L3389">
        <v>0.2113323</v>
      </c>
      <c r="M3389">
        <v>0.50047079999999999</v>
      </c>
      <c r="N3389">
        <v>0.91794100000000001</v>
      </c>
      <c r="O3389">
        <v>1337</v>
      </c>
      <c r="P3389" t="s">
        <v>59</v>
      </c>
      <c r="Q3389" t="s">
        <v>60</v>
      </c>
    </row>
    <row r="3390" spans="1:17" x14ac:dyDescent="0.25">
      <c r="A3390" t="s">
        <v>43</v>
      </c>
      <c r="B3390" t="s">
        <v>36</v>
      </c>
      <c r="C3390" t="s">
        <v>50</v>
      </c>
      <c r="D3390" t="s">
        <v>48</v>
      </c>
      <c r="E3390">
        <v>17</v>
      </c>
      <c r="F3390" t="str">
        <f t="shared" si="52"/>
        <v>Aggregate1-in-2July Monthly System Peak Day30% Cycling17</v>
      </c>
      <c r="G3390">
        <v>10.906040000000001</v>
      </c>
      <c r="H3390">
        <v>11.67761</v>
      </c>
      <c r="I3390">
        <v>80.918400000000005</v>
      </c>
      <c r="J3390">
        <v>-1.8082549999999999</v>
      </c>
      <c r="K3390">
        <v>-0.28407090000000002</v>
      </c>
      <c r="L3390">
        <v>0.77157410000000004</v>
      </c>
      <c r="M3390">
        <v>1.8272189999999999</v>
      </c>
      <c r="N3390">
        <v>3.3514029999999999</v>
      </c>
      <c r="O3390">
        <v>1337</v>
      </c>
      <c r="P3390" t="s">
        <v>59</v>
      </c>
      <c r="Q3390" t="s">
        <v>60</v>
      </c>
    </row>
    <row r="3391" spans="1:17" x14ac:dyDescent="0.25">
      <c r="A3391" t="s">
        <v>30</v>
      </c>
      <c r="B3391" t="s">
        <v>36</v>
      </c>
      <c r="C3391" t="s">
        <v>50</v>
      </c>
      <c r="D3391" t="s">
        <v>31</v>
      </c>
      <c r="E3391">
        <v>17</v>
      </c>
      <c r="F3391" t="str">
        <f t="shared" si="52"/>
        <v>Average Per Ton1-in-2July Monthly System Peak Day50% Cycling17</v>
      </c>
      <c r="G3391">
        <v>0.81614690000000001</v>
      </c>
      <c r="H3391">
        <v>0.88086390000000003</v>
      </c>
      <c r="I3391">
        <v>80.480699999999999</v>
      </c>
      <c r="J3391">
        <v>-0.20421049999999999</v>
      </c>
      <c r="K3391">
        <v>-4.5325900000000002E-2</v>
      </c>
      <c r="L3391">
        <v>6.4716999999999997E-2</v>
      </c>
      <c r="M3391">
        <v>0.17476</v>
      </c>
      <c r="N3391">
        <v>0.33364460000000001</v>
      </c>
      <c r="O3391">
        <v>3452</v>
      </c>
      <c r="P3391" t="s">
        <v>59</v>
      </c>
      <c r="Q3391" t="s">
        <v>60</v>
      </c>
    </row>
    <row r="3392" spans="1:17" x14ac:dyDescent="0.25">
      <c r="A3392" t="s">
        <v>28</v>
      </c>
      <c r="B3392" t="s">
        <v>36</v>
      </c>
      <c r="C3392" t="s">
        <v>50</v>
      </c>
      <c r="D3392" t="s">
        <v>31</v>
      </c>
      <c r="E3392">
        <v>17</v>
      </c>
      <c r="F3392" t="str">
        <f t="shared" si="52"/>
        <v>Average Per Premise1-in-2July Monthly System Peak Day50% Cycling17</v>
      </c>
      <c r="G3392">
        <v>7.0341129999999996</v>
      </c>
      <c r="H3392">
        <v>7.5918890000000001</v>
      </c>
      <c r="I3392">
        <v>80.480699999999999</v>
      </c>
      <c r="J3392">
        <v>-1.7600260000000001</v>
      </c>
      <c r="K3392">
        <v>-0.39065</v>
      </c>
      <c r="L3392">
        <v>0.55777589999999999</v>
      </c>
      <c r="M3392">
        <v>1.506202</v>
      </c>
      <c r="N3392">
        <v>2.875578</v>
      </c>
      <c r="O3392">
        <v>3452</v>
      </c>
      <c r="P3392" t="s">
        <v>59</v>
      </c>
      <c r="Q3392" t="s">
        <v>60</v>
      </c>
    </row>
    <row r="3393" spans="1:17" x14ac:dyDescent="0.25">
      <c r="A3393" t="s">
        <v>29</v>
      </c>
      <c r="B3393" t="s">
        <v>36</v>
      </c>
      <c r="C3393" t="s">
        <v>50</v>
      </c>
      <c r="D3393" t="s">
        <v>31</v>
      </c>
      <c r="E3393">
        <v>17</v>
      </c>
      <c r="F3393" t="str">
        <f t="shared" si="52"/>
        <v>Average Per Device1-in-2July Monthly System Peak Day50% Cycling17</v>
      </c>
      <c r="G3393">
        <v>3.165397</v>
      </c>
      <c r="H3393">
        <v>3.4163990000000002</v>
      </c>
      <c r="I3393">
        <v>80.480699999999999</v>
      </c>
      <c r="J3393">
        <v>-0.79202320000000004</v>
      </c>
      <c r="K3393">
        <v>-0.17579500000000001</v>
      </c>
      <c r="L3393">
        <v>0.25100280000000003</v>
      </c>
      <c r="M3393">
        <v>0.67780059999999998</v>
      </c>
      <c r="N3393">
        <v>1.2940290000000001</v>
      </c>
      <c r="O3393">
        <v>3452</v>
      </c>
      <c r="P3393" t="s">
        <v>59</v>
      </c>
      <c r="Q3393" t="s">
        <v>60</v>
      </c>
    </row>
    <row r="3394" spans="1:17" x14ac:dyDescent="0.25">
      <c r="A3394" t="s">
        <v>43</v>
      </c>
      <c r="B3394" t="s">
        <v>36</v>
      </c>
      <c r="C3394" t="s">
        <v>50</v>
      </c>
      <c r="D3394" t="s">
        <v>31</v>
      </c>
      <c r="E3394">
        <v>17</v>
      </c>
      <c r="F3394" t="str">
        <f t="shared" si="52"/>
        <v>Aggregate1-in-2July Monthly System Peak Day50% Cycling17</v>
      </c>
      <c r="G3394">
        <v>24.281759999999998</v>
      </c>
      <c r="H3394">
        <v>26.2072</v>
      </c>
      <c r="I3394">
        <v>80.480699999999999</v>
      </c>
      <c r="J3394">
        <v>-6.0756110000000003</v>
      </c>
      <c r="K3394">
        <v>-1.3485240000000001</v>
      </c>
      <c r="L3394">
        <v>1.9254420000000001</v>
      </c>
      <c r="M3394">
        <v>5.199408</v>
      </c>
      <c r="N3394">
        <v>9.9264949999999992</v>
      </c>
      <c r="O3394">
        <v>3452</v>
      </c>
      <c r="P3394" t="s">
        <v>59</v>
      </c>
      <c r="Q3394" t="s">
        <v>60</v>
      </c>
    </row>
    <row r="3395" spans="1:17" x14ac:dyDescent="0.25">
      <c r="A3395" t="s">
        <v>30</v>
      </c>
      <c r="B3395" t="s">
        <v>36</v>
      </c>
      <c r="C3395" t="s">
        <v>50</v>
      </c>
      <c r="D3395" t="s">
        <v>26</v>
      </c>
      <c r="E3395">
        <v>17</v>
      </c>
      <c r="F3395" t="str">
        <f t="shared" ref="F3395:F3458" si="53">CONCATENATE(A3395,B3395,C3395,D3395,E3395)</f>
        <v>Average Per Ton1-in-2July Monthly System Peak DayAll17</v>
      </c>
      <c r="G3395">
        <v>0.80293959999999998</v>
      </c>
      <c r="H3395">
        <v>0.8647743</v>
      </c>
      <c r="I3395">
        <v>80.602900000000005</v>
      </c>
      <c r="J3395">
        <v>-0.18278639999999999</v>
      </c>
      <c r="K3395">
        <v>-3.8262200000000003E-2</v>
      </c>
      <c r="L3395">
        <v>6.1834800000000002E-2</v>
      </c>
      <c r="M3395">
        <v>0.16193170000000001</v>
      </c>
      <c r="N3395">
        <v>0.3064559</v>
      </c>
      <c r="O3395">
        <v>4789</v>
      </c>
      <c r="P3395" t="s">
        <v>59</v>
      </c>
      <c r="Q3395" t="s">
        <v>60</v>
      </c>
    </row>
    <row r="3396" spans="1:17" x14ac:dyDescent="0.25">
      <c r="A3396" t="s">
        <v>28</v>
      </c>
      <c r="B3396" t="s">
        <v>36</v>
      </c>
      <c r="C3396" t="s">
        <v>50</v>
      </c>
      <c r="D3396" t="s">
        <v>26</v>
      </c>
      <c r="E3396">
        <v>17</v>
      </c>
      <c r="F3396" t="str">
        <f t="shared" si="53"/>
        <v>Average Per Premise1-in-2July Monthly System Peak DayAll17</v>
      </c>
      <c r="G3396">
        <v>7.3665729999999998</v>
      </c>
      <c r="H3396">
        <v>7.9338759999999997</v>
      </c>
      <c r="I3396">
        <v>80.602900000000005</v>
      </c>
      <c r="J3396">
        <v>-1.676974</v>
      </c>
      <c r="K3396">
        <v>-0.35103699999999999</v>
      </c>
      <c r="L3396">
        <v>0.56730329999999995</v>
      </c>
      <c r="M3396">
        <v>1.485644</v>
      </c>
      <c r="N3396">
        <v>2.8115809999999999</v>
      </c>
      <c r="O3396">
        <v>4789</v>
      </c>
      <c r="P3396" t="s">
        <v>59</v>
      </c>
      <c r="Q3396" t="s">
        <v>60</v>
      </c>
    </row>
    <row r="3397" spans="1:17" x14ac:dyDescent="0.25">
      <c r="A3397" t="s">
        <v>29</v>
      </c>
      <c r="B3397" t="s">
        <v>36</v>
      </c>
      <c r="C3397" t="s">
        <v>50</v>
      </c>
      <c r="D3397" t="s">
        <v>26</v>
      </c>
      <c r="E3397">
        <v>17</v>
      </c>
      <c r="F3397" t="str">
        <f t="shared" si="53"/>
        <v>Average Per Device1-in-2July Monthly System Peak DayAll17</v>
      </c>
      <c r="G3397">
        <v>3.115926</v>
      </c>
      <c r="H3397">
        <v>3.3558849999999998</v>
      </c>
      <c r="I3397">
        <v>80.602900000000005</v>
      </c>
      <c r="J3397">
        <v>-0.70932969999999995</v>
      </c>
      <c r="K3397">
        <v>-0.14848230000000001</v>
      </c>
      <c r="L3397">
        <v>0.23995900000000001</v>
      </c>
      <c r="M3397">
        <v>0.62840019999999996</v>
      </c>
      <c r="N3397">
        <v>1.1892480000000001</v>
      </c>
      <c r="O3397">
        <v>4789</v>
      </c>
      <c r="P3397" t="s">
        <v>59</v>
      </c>
      <c r="Q3397" t="s">
        <v>60</v>
      </c>
    </row>
    <row r="3398" spans="1:17" x14ac:dyDescent="0.25">
      <c r="A3398" t="s">
        <v>43</v>
      </c>
      <c r="B3398" t="s">
        <v>36</v>
      </c>
      <c r="C3398" t="s">
        <v>50</v>
      </c>
      <c r="D3398" t="s">
        <v>26</v>
      </c>
      <c r="E3398">
        <v>17</v>
      </c>
      <c r="F3398" t="str">
        <f t="shared" si="53"/>
        <v>Aggregate1-in-2July Monthly System Peak DayAll17</v>
      </c>
      <c r="G3398">
        <v>35.27852</v>
      </c>
      <c r="H3398">
        <v>37.995330000000003</v>
      </c>
      <c r="I3398">
        <v>80.602900000000005</v>
      </c>
      <c r="J3398">
        <v>-8.0310310000000005</v>
      </c>
      <c r="K3398">
        <v>-1.6811160000000001</v>
      </c>
      <c r="L3398">
        <v>2.716815</v>
      </c>
      <c r="M3398">
        <v>7.1147470000000004</v>
      </c>
      <c r="N3398">
        <v>13.46466</v>
      </c>
      <c r="O3398">
        <v>4789</v>
      </c>
      <c r="P3398" t="s">
        <v>59</v>
      </c>
      <c r="Q3398" t="s">
        <v>60</v>
      </c>
    </row>
    <row r="3399" spans="1:17" x14ac:dyDescent="0.25">
      <c r="A3399" t="s">
        <v>30</v>
      </c>
      <c r="B3399" t="s">
        <v>36</v>
      </c>
      <c r="C3399" t="s">
        <v>51</v>
      </c>
      <c r="D3399" t="s">
        <v>48</v>
      </c>
      <c r="E3399">
        <v>17</v>
      </c>
      <c r="F3399" t="str">
        <f t="shared" si="53"/>
        <v>Average Per Ton1-in-2June Monthly System Peak Day30% Cycling17</v>
      </c>
      <c r="G3399">
        <v>0.68759700000000001</v>
      </c>
      <c r="H3399">
        <v>0.73700370000000004</v>
      </c>
      <c r="I3399">
        <v>73.456100000000006</v>
      </c>
      <c r="J3399">
        <v>-0.1499482</v>
      </c>
      <c r="K3399">
        <v>-3.21677E-2</v>
      </c>
      <c r="L3399">
        <v>4.9406600000000002E-2</v>
      </c>
      <c r="M3399">
        <v>0.13098099999999999</v>
      </c>
      <c r="N3399">
        <v>0.24876139999999999</v>
      </c>
      <c r="O3399">
        <v>1337</v>
      </c>
      <c r="P3399" t="s">
        <v>59</v>
      </c>
      <c r="Q3399" t="s">
        <v>60</v>
      </c>
    </row>
    <row r="3400" spans="1:17" x14ac:dyDescent="0.25">
      <c r="A3400" t="s">
        <v>28</v>
      </c>
      <c r="B3400" t="s">
        <v>36</v>
      </c>
      <c r="C3400" t="s">
        <v>51</v>
      </c>
      <c r="D3400" t="s">
        <v>48</v>
      </c>
      <c r="E3400">
        <v>17</v>
      </c>
      <c r="F3400" t="str">
        <f t="shared" si="53"/>
        <v>Average Per Premise1-in-2June Monthly System Peak Day30% Cycling17</v>
      </c>
      <c r="G3400">
        <v>7.2951119999999996</v>
      </c>
      <c r="H3400">
        <v>7.8192950000000003</v>
      </c>
      <c r="I3400">
        <v>73.456100000000006</v>
      </c>
      <c r="J3400">
        <v>-1.590886</v>
      </c>
      <c r="K3400">
        <v>-0.34128609999999998</v>
      </c>
      <c r="L3400">
        <v>0.52418319999999996</v>
      </c>
      <c r="M3400">
        <v>1.3896520000000001</v>
      </c>
      <c r="N3400">
        <v>2.6392530000000001</v>
      </c>
      <c r="O3400">
        <v>1337</v>
      </c>
      <c r="P3400" t="s">
        <v>59</v>
      </c>
      <c r="Q3400" t="s">
        <v>60</v>
      </c>
    </row>
    <row r="3401" spans="1:17" x14ac:dyDescent="0.25">
      <c r="A3401" t="s">
        <v>29</v>
      </c>
      <c r="B3401" t="s">
        <v>36</v>
      </c>
      <c r="C3401" t="s">
        <v>51</v>
      </c>
      <c r="D3401" t="s">
        <v>48</v>
      </c>
      <c r="E3401">
        <v>17</v>
      </c>
      <c r="F3401" t="str">
        <f t="shared" si="53"/>
        <v>Average Per Device1-in-2June Monthly System Peak Day30% Cycling17</v>
      </c>
      <c r="G3401">
        <v>2.6714769999999999</v>
      </c>
      <c r="H3401">
        <v>2.8634339999999998</v>
      </c>
      <c r="I3401">
        <v>73.456100000000006</v>
      </c>
      <c r="J3401">
        <v>-0.5825842</v>
      </c>
      <c r="K3401">
        <v>-0.1249793</v>
      </c>
      <c r="L3401">
        <v>0.1919564</v>
      </c>
      <c r="M3401">
        <v>0.50889220000000002</v>
      </c>
      <c r="N3401">
        <v>0.9664971</v>
      </c>
      <c r="O3401">
        <v>1337</v>
      </c>
      <c r="P3401" t="s">
        <v>59</v>
      </c>
      <c r="Q3401" t="s">
        <v>60</v>
      </c>
    </row>
    <row r="3402" spans="1:17" x14ac:dyDescent="0.25">
      <c r="A3402" t="s">
        <v>43</v>
      </c>
      <c r="B3402" t="s">
        <v>36</v>
      </c>
      <c r="C3402" t="s">
        <v>51</v>
      </c>
      <c r="D3402" t="s">
        <v>48</v>
      </c>
      <c r="E3402">
        <v>17</v>
      </c>
      <c r="F3402" t="str">
        <f t="shared" si="53"/>
        <v>Aggregate1-in-2June Monthly System Peak Day30% Cycling17</v>
      </c>
      <c r="G3402">
        <v>9.7535640000000008</v>
      </c>
      <c r="H3402">
        <v>10.4544</v>
      </c>
      <c r="I3402">
        <v>73.456100000000006</v>
      </c>
      <c r="J3402">
        <v>-2.1270150000000001</v>
      </c>
      <c r="K3402">
        <v>-0.45629950000000002</v>
      </c>
      <c r="L3402">
        <v>0.70083289999999998</v>
      </c>
      <c r="M3402">
        <v>1.8579650000000001</v>
      </c>
      <c r="N3402">
        <v>3.5286810000000002</v>
      </c>
      <c r="O3402">
        <v>1337</v>
      </c>
      <c r="P3402" t="s">
        <v>59</v>
      </c>
      <c r="Q3402" t="s">
        <v>60</v>
      </c>
    </row>
    <row r="3403" spans="1:17" x14ac:dyDescent="0.25">
      <c r="A3403" t="s">
        <v>30</v>
      </c>
      <c r="B3403" t="s">
        <v>36</v>
      </c>
      <c r="C3403" t="s">
        <v>51</v>
      </c>
      <c r="D3403" t="s">
        <v>31</v>
      </c>
      <c r="E3403">
        <v>17</v>
      </c>
      <c r="F3403" t="str">
        <f t="shared" si="53"/>
        <v>Average Per Ton1-in-2June Monthly System Peak Day50% Cycling17</v>
      </c>
      <c r="G3403">
        <v>0.79694469999999995</v>
      </c>
      <c r="H3403">
        <v>0.84490770000000004</v>
      </c>
      <c r="I3403">
        <v>73.112899999999996</v>
      </c>
      <c r="J3403">
        <v>-0.2442105</v>
      </c>
      <c r="K3403">
        <v>-7.1592100000000006E-2</v>
      </c>
      <c r="L3403">
        <v>4.7962900000000003E-2</v>
      </c>
      <c r="M3403">
        <v>0.167518</v>
      </c>
      <c r="N3403">
        <v>0.34013640000000001</v>
      </c>
      <c r="O3403">
        <v>3452</v>
      </c>
      <c r="P3403" t="s">
        <v>59</v>
      </c>
      <c r="Q3403" t="s">
        <v>60</v>
      </c>
    </row>
    <row r="3404" spans="1:17" x14ac:dyDescent="0.25">
      <c r="A3404" t="s">
        <v>28</v>
      </c>
      <c r="B3404" t="s">
        <v>36</v>
      </c>
      <c r="C3404" t="s">
        <v>51</v>
      </c>
      <c r="D3404" t="s">
        <v>31</v>
      </c>
      <c r="E3404">
        <v>17</v>
      </c>
      <c r="F3404" t="str">
        <f t="shared" si="53"/>
        <v>Average Per Premise1-in-2June Monthly System Peak Day50% Cycling17</v>
      </c>
      <c r="G3404">
        <v>6.8686160000000003</v>
      </c>
      <c r="H3404">
        <v>7.2819940000000001</v>
      </c>
      <c r="I3404">
        <v>73.112899999999996</v>
      </c>
      <c r="J3404">
        <v>-2.1047739999999999</v>
      </c>
      <c r="K3404">
        <v>-0.61702950000000001</v>
      </c>
      <c r="L3404">
        <v>0.41337760000000001</v>
      </c>
      <c r="M3404">
        <v>1.4437850000000001</v>
      </c>
      <c r="N3404">
        <v>2.9315289999999998</v>
      </c>
      <c r="O3404">
        <v>3452</v>
      </c>
      <c r="P3404" t="s">
        <v>59</v>
      </c>
      <c r="Q3404" t="s">
        <v>60</v>
      </c>
    </row>
    <row r="3405" spans="1:17" x14ac:dyDescent="0.25">
      <c r="A3405" t="s">
        <v>29</v>
      </c>
      <c r="B3405" t="s">
        <v>36</v>
      </c>
      <c r="C3405" t="s">
        <v>51</v>
      </c>
      <c r="D3405" t="s">
        <v>31</v>
      </c>
      <c r="E3405">
        <v>17</v>
      </c>
      <c r="F3405" t="str">
        <f t="shared" si="53"/>
        <v>Average Per Device1-in-2June Monthly System Peak Day50% Cycling17</v>
      </c>
      <c r="G3405">
        <v>3.0909219999999999</v>
      </c>
      <c r="H3405">
        <v>3.2769439999999999</v>
      </c>
      <c r="I3405">
        <v>73.112899999999996</v>
      </c>
      <c r="J3405">
        <v>-0.94716180000000005</v>
      </c>
      <c r="K3405">
        <v>-0.27766730000000001</v>
      </c>
      <c r="L3405">
        <v>0.18602260000000001</v>
      </c>
      <c r="M3405">
        <v>0.64971250000000003</v>
      </c>
      <c r="N3405">
        <v>1.319207</v>
      </c>
      <c r="O3405">
        <v>3452</v>
      </c>
      <c r="P3405" t="s">
        <v>59</v>
      </c>
      <c r="Q3405" t="s">
        <v>60</v>
      </c>
    </row>
    <row r="3406" spans="1:17" x14ac:dyDescent="0.25">
      <c r="A3406" t="s">
        <v>43</v>
      </c>
      <c r="B3406" t="s">
        <v>36</v>
      </c>
      <c r="C3406" t="s">
        <v>51</v>
      </c>
      <c r="D3406" t="s">
        <v>31</v>
      </c>
      <c r="E3406">
        <v>17</v>
      </c>
      <c r="F3406" t="str">
        <f t="shared" si="53"/>
        <v>Aggregate1-in-2June Monthly System Peak Day50% Cycling17</v>
      </c>
      <c r="G3406">
        <v>23.710460000000001</v>
      </c>
      <c r="H3406">
        <v>25.137440000000002</v>
      </c>
      <c r="I3406">
        <v>73.112899999999996</v>
      </c>
      <c r="J3406">
        <v>-7.2656780000000003</v>
      </c>
      <c r="K3406">
        <v>-2.1299860000000002</v>
      </c>
      <c r="L3406">
        <v>1.426979</v>
      </c>
      <c r="M3406">
        <v>4.9839450000000003</v>
      </c>
      <c r="N3406">
        <v>10.11964</v>
      </c>
      <c r="O3406">
        <v>3452</v>
      </c>
      <c r="P3406" t="s">
        <v>59</v>
      </c>
      <c r="Q3406" t="s">
        <v>60</v>
      </c>
    </row>
    <row r="3407" spans="1:17" x14ac:dyDescent="0.25">
      <c r="A3407" t="s">
        <v>30</v>
      </c>
      <c r="B3407" t="s">
        <v>36</v>
      </c>
      <c r="C3407" t="s">
        <v>51</v>
      </c>
      <c r="D3407" t="s">
        <v>26</v>
      </c>
      <c r="E3407">
        <v>17</v>
      </c>
      <c r="F3407" t="str">
        <f t="shared" si="53"/>
        <v>Average Per Ton1-in-2June Monthly System Peak DayAll17</v>
      </c>
      <c r="G3407">
        <v>0.76641479999999995</v>
      </c>
      <c r="H3407">
        <v>0.81478090000000003</v>
      </c>
      <c r="I3407">
        <v>73.208699999999993</v>
      </c>
      <c r="J3407">
        <v>-0.21789249999999999</v>
      </c>
      <c r="K3407">
        <v>-6.0584800000000001E-2</v>
      </c>
      <c r="L3407">
        <v>4.8365999999999999E-2</v>
      </c>
      <c r="M3407">
        <v>0.15731680000000001</v>
      </c>
      <c r="N3407">
        <v>0.31462449999999997</v>
      </c>
      <c r="O3407">
        <v>4789</v>
      </c>
      <c r="P3407" t="s">
        <v>59</v>
      </c>
      <c r="Q3407" t="s">
        <v>60</v>
      </c>
    </row>
    <row r="3408" spans="1:17" x14ac:dyDescent="0.25">
      <c r="A3408" t="s">
        <v>28</v>
      </c>
      <c r="B3408" t="s">
        <v>36</v>
      </c>
      <c r="C3408" t="s">
        <v>51</v>
      </c>
      <c r="D3408" t="s">
        <v>26</v>
      </c>
      <c r="E3408">
        <v>17</v>
      </c>
      <c r="F3408" t="str">
        <f t="shared" si="53"/>
        <v>Average Per Premise1-in-2June Monthly System Peak DayAll17</v>
      </c>
      <c r="G3408">
        <v>7.0314759999999996</v>
      </c>
      <c r="H3408">
        <v>7.4752109999999998</v>
      </c>
      <c r="I3408">
        <v>73.208699999999993</v>
      </c>
      <c r="J3408">
        <v>-1.999055</v>
      </c>
      <c r="K3408">
        <v>-0.55583550000000004</v>
      </c>
      <c r="L3408">
        <v>0.44373430000000003</v>
      </c>
      <c r="M3408">
        <v>1.4433039999999999</v>
      </c>
      <c r="N3408">
        <v>2.8865240000000001</v>
      </c>
      <c r="O3408">
        <v>4789</v>
      </c>
      <c r="P3408" t="s">
        <v>59</v>
      </c>
      <c r="Q3408" t="s">
        <v>60</v>
      </c>
    </row>
    <row r="3409" spans="1:17" x14ac:dyDescent="0.25">
      <c r="A3409" t="s">
        <v>29</v>
      </c>
      <c r="B3409" t="s">
        <v>36</v>
      </c>
      <c r="C3409" t="s">
        <v>51</v>
      </c>
      <c r="D3409" t="s">
        <v>26</v>
      </c>
      <c r="E3409">
        <v>17</v>
      </c>
      <c r="F3409" t="str">
        <f t="shared" si="53"/>
        <v>Average Per Device1-in-2June Monthly System Peak DayAll17</v>
      </c>
      <c r="G3409">
        <v>2.974186</v>
      </c>
      <c r="H3409">
        <v>3.1618780000000002</v>
      </c>
      <c r="I3409">
        <v>73.208699999999993</v>
      </c>
      <c r="J3409">
        <v>-0.84556410000000004</v>
      </c>
      <c r="K3409">
        <v>-0.23510829999999999</v>
      </c>
      <c r="L3409">
        <v>0.18769150000000001</v>
      </c>
      <c r="M3409">
        <v>0.61049140000000002</v>
      </c>
      <c r="N3409">
        <v>1.220947</v>
      </c>
      <c r="O3409">
        <v>4789</v>
      </c>
      <c r="P3409" t="s">
        <v>59</v>
      </c>
      <c r="Q3409" t="s">
        <v>60</v>
      </c>
    </row>
    <row r="3410" spans="1:17" x14ac:dyDescent="0.25">
      <c r="A3410" t="s">
        <v>43</v>
      </c>
      <c r="B3410" t="s">
        <v>36</v>
      </c>
      <c r="C3410" t="s">
        <v>51</v>
      </c>
      <c r="D3410" t="s">
        <v>26</v>
      </c>
      <c r="E3410">
        <v>17</v>
      </c>
      <c r="F3410" t="str">
        <f t="shared" si="53"/>
        <v>Aggregate1-in-2June Monthly System Peak DayAll17</v>
      </c>
      <c r="G3410">
        <v>33.673740000000002</v>
      </c>
      <c r="H3410">
        <v>35.798780000000001</v>
      </c>
      <c r="I3410">
        <v>73.208699999999993</v>
      </c>
      <c r="J3410">
        <v>-9.5734770000000005</v>
      </c>
      <c r="K3410">
        <v>-2.661896</v>
      </c>
      <c r="L3410">
        <v>2.1250429999999998</v>
      </c>
      <c r="M3410">
        <v>6.9119830000000002</v>
      </c>
      <c r="N3410">
        <v>13.823560000000001</v>
      </c>
      <c r="O3410">
        <v>4789</v>
      </c>
      <c r="P3410" t="s">
        <v>59</v>
      </c>
      <c r="Q3410" t="s">
        <v>60</v>
      </c>
    </row>
    <row r="3411" spans="1:17" x14ac:dyDescent="0.25">
      <c r="A3411" t="s">
        <v>30</v>
      </c>
      <c r="B3411" t="s">
        <v>36</v>
      </c>
      <c r="C3411" t="s">
        <v>52</v>
      </c>
      <c r="D3411" t="s">
        <v>48</v>
      </c>
      <c r="E3411">
        <v>17</v>
      </c>
      <c r="F3411" t="str">
        <f t="shared" si="53"/>
        <v>Average Per Ton1-in-2May Monthly System Peak Day30% Cycling17</v>
      </c>
      <c r="G3411">
        <v>0.5693163</v>
      </c>
      <c r="H3411">
        <v>0.61146259999999997</v>
      </c>
      <c r="I3411">
        <v>69.063699999999997</v>
      </c>
      <c r="J3411">
        <v>-0.18872430000000001</v>
      </c>
      <c r="K3411">
        <v>-5.2324099999999998E-2</v>
      </c>
      <c r="L3411">
        <v>4.2146299999999998E-2</v>
      </c>
      <c r="M3411">
        <v>0.13661670000000001</v>
      </c>
      <c r="N3411">
        <v>0.27301690000000001</v>
      </c>
      <c r="O3411">
        <v>1337</v>
      </c>
      <c r="P3411" t="s">
        <v>59</v>
      </c>
      <c r="Q3411" t="s">
        <v>60</v>
      </c>
    </row>
    <row r="3412" spans="1:17" x14ac:dyDescent="0.25">
      <c r="A3412" t="s">
        <v>28</v>
      </c>
      <c r="B3412" t="s">
        <v>36</v>
      </c>
      <c r="C3412" t="s">
        <v>52</v>
      </c>
      <c r="D3412" t="s">
        <v>48</v>
      </c>
      <c r="E3412">
        <v>17</v>
      </c>
      <c r="F3412" t="str">
        <f t="shared" si="53"/>
        <v>Average Per Premise1-in-2May Monthly System Peak Day30% Cycling17</v>
      </c>
      <c r="G3412">
        <v>6.0402040000000001</v>
      </c>
      <c r="H3412">
        <v>6.4873580000000004</v>
      </c>
      <c r="I3412">
        <v>69.063699999999997</v>
      </c>
      <c r="J3412">
        <v>-2.002284</v>
      </c>
      <c r="K3412">
        <v>-0.55513619999999997</v>
      </c>
      <c r="L3412">
        <v>0.4471542</v>
      </c>
      <c r="M3412">
        <v>1.4494450000000001</v>
      </c>
      <c r="N3412">
        <v>2.8965930000000002</v>
      </c>
      <c r="O3412">
        <v>1337</v>
      </c>
      <c r="P3412" t="s">
        <v>59</v>
      </c>
      <c r="Q3412" t="s">
        <v>60</v>
      </c>
    </row>
    <row r="3413" spans="1:17" x14ac:dyDescent="0.25">
      <c r="A3413" t="s">
        <v>29</v>
      </c>
      <c r="B3413" t="s">
        <v>36</v>
      </c>
      <c r="C3413" t="s">
        <v>52</v>
      </c>
      <c r="D3413" t="s">
        <v>48</v>
      </c>
      <c r="E3413">
        <v>17</v>
      </c>
      <c r="F3413" t="str">
        <f t="shared" si="53"/>
        <v>Average Per Device1-in-2May Monthly System Peak Day30% Cycling17</v>
      </c>
      <c r="G3413">
        <v>2.211929</v>
      </c>
      <c r="H3413">
        <v>2.375677</v>
      </c>
      <c r="I3413">
        <v>69.063699999999997</v>
      </c>
      <c r="J3413">
        <v>-0.73323859999999996</v>
      </c>
      <c r="K3413">
        <v>-0.20329140000000001</v>
      </c>
      <c r="L3413">
        <v>0.16374830000000001</v>
      </c>
      <c r="M3413">
        <v>0.53078809999999998</v>
      </c>
      <c r="N3413">
        <v>1.060735</v>
      </c>
      <c r="O3413">
        <v>1337</v>
      </c>
      <c r="P3413" t="s">
        <v>59</v>
      </c>
      <c r="Q3413" t="s">
        <v>60</v>
      </c>
    </row>
    <row r="3414" spans="1:17" x14ac:dyDescent="0.25">
      <c r="A3414" t="s">
        <v>43</v>
      </c>
      <c r="B3414" t="s">
        <v>36</v>
      </c>
      <c r="C3414" t="s">
        <v>52</v>
      </c>
      <c r="D3414" t="s">
        <v>48</v>
      </c>
      <c r="E3414">
        <v>17</v>
      </c>
      <c r="F3414" t="str">
        <f t="shared" si="53"/>
        <v>Aggregate1-in-2May Monthly System Peak Day30% Cycling17</v>
      </c>
      <c r="G3414">
        <v>8.0757519999999996</v>
      </c>
      <c r="H3414">
        <v>8.6735969999999991</v>
      </c>
      <c r="I3414">
        <v>69.063699999999997</v>
      </c>
      <c r="J3414">
        <v>-2.677054</v>
      </c>
      <c r="K3414">
        <v>-0.74221709999999996</v>
      </c>
      <c r="L3414">
        <v>0.59784519999999997</v>
      </c>
      <c r="M3414">
        <v>1.937907</v>
      </c>
      <c r="N3414">
        <v>3.8727450000000001</v>
      </c>
      <c r="O3414">
        <v>1337</v>
      </c>
      <c r="P3414" t="s">
        <v>59</v>
      </c>
      <c r="Q3414" t="s">
        <v>60</v>
      </c>
    </row>
    <row r="3415" spans="1:17" x14ac:dyDescent="0.25">
      <c r="A3415" t="s">
        <v>30</v>
      </c>
      <c r="B3415" t="s">
        <v>36</v>
      </c>
      <c r="C3415" t="s">
        <v>52</v>
      </c>
      <c r="D3415" t="s">
        <v>31</v>
      </c>
      <c r="E3415">
        <v>17</v>
      </c>
      <c r="F3415" t="str">
        <f t="shared" si="53"/>
        <v>Average Per Ton1-in-2May Monthly System Peak Day50% Cycling17</v>
      </c>
      <c r="G3415">
        <v>0.76866109999999999</v>
      </c>
      <c r="H3415">
        <v>0.79194629999999999</v>
      </c>
      <c r="I3415">
        <v>68.591499999999996</v>
      </c>
      <c r="J3415">
        <v>-0.31421710000000003</v>
      </c>
      <c r="K3415">
        <v>-0.114818</v>
      </c>
      <c r="L3415">
        <v>2.3285199999999999E-2</v>
      </c>
      <c r="M3415">
        <v>0.16138839999999999</v>
      </c>
      <c r="N3415">
        <v>0.36078749999999998</v>
      </c>
      <c r="O3415">
        <v>3452</v>
      </c>
      <c r="P3415" t="s">
        <v>59</v>
      </c>
      <c r="Q3415" t="s">
        <v>60</v>
      </c>
    </row>
    <row r="3416" spans="1:17" x14ac:dyDescent="0.25">
      <c r="A3416" t="s">
        <v>28</v>
      </c>
      <c r="B3416" t="s">
        <v>36</v>
      </c>
      <c r="C3416" t="s">
        <v>52</v>
      </c>
      <c r="D3416" t="s">
        <v>31</v>
      </c>
      <c r="E3416">
        <v>17</v>
      </c>
      <c r="F3416" t="str">
        <f t="shared" si="53"/>
        <v>Average Per Premise1-in-2May Monthly System Peak Day50% Cycling17</v>
      </c>
      <c r="G3416">
        <v>6.6248480000000001</v>
      </c>
      <c r="H3416">
        <v>6.8255359999999996</v>
      </c>
      <c r="I3416">
        <v>68.591499999999996</v>
      </c>
      <c r="J3416">
        <v>-2.7081379999999999</v>
      </c>
      <c r="K3416">
        <v>-0.98958009999999996</v>
      </c>
      <c r="L3416">
        <v>0.2006878</v>
      </c>
      <c r="M3416">
        <v>1.3909560000000001</v>
      </c>
      <c r="N3416">
        <v>3.1095139999999999</v>
      </c>
      <c r="O3416">
        <v>3452</v>
      </c>
      <c r="P3416" t="s">
        <v>59</v>
      </c>
      <c r="Q3416" t="s">
        <v>60</v>
      </c>
    </row>
    <row r="3417" spans="1:17" x14ac:dyDescent="0.25">
      <c r="A3417" t="s">
        <v>29</v>
      </c>
      <c r="B3417" t="s">
        <v>36</v>
      </c>
      <c r="C3417" t="s">
        <v>52</v>
      </c>
      <c r="D3417" t="s">
        <v>31</v>
      </c>
      <c r="E3417">
        <v>17</v>
      </c>
      <c r="F3417" t="str">
        <f t="shared" si="53"/>
        <v>Average Per Device1-in-2May Monthly System Peak Day50% Cycling17</v>
      </c>
      <c r="G3417">
        <v>2.9812249999999998</v>
      </c>
      <c r="H3417">
        <v>3.071536</v>
      </c>
      <c r="I3417">
        <v>68.591499999999996</v>
      </c>
      <c r="J3417">
        <v>-1.21868</v>
      </c>
      <c r="K3417">
        <v>-0.44531749999999998</v>
      </c>
      <c r="L3417">
        <v>9.0310799999999997E-2</v>
      </c>
      <c r="M3417">
        <v>0.62593920000000003</v>
      </c>
      <c r="N3417">
        <v>1.3993009999999999</v>
      </c>
      <c r="O3417">
        <v>3452</v>
      </c>
      <c r="P3417" t="s">
        <v>59</v>
      </c>
      <c r="Q3417" t="s">
        <v>60</v>
      </c>
    </row>
    <row r="3418" spans="1:17" x14ac:dyDescent="0.25">
      <c r="A3418" t="s">
        <v>43</v>
      </c>
      <c r="B3418" t="s">
        <v>36</v>
      </c>
      <c r="C3418" t="s">
        <v>52</v>
      </c>
      <c r="D3418" t="s">
        <v>31</v>
      </c>
      <c r="E3418">
        <v>17</v>
      </c>
      <c r="F3418" t="str">
        <f t="shared" si="53"/>
        <v>Aggregate1-in-2May Monthly System Peak Day50% Cycling17</v>
      </c>
      <c r="G3418">
        <v>22.868980000000001</v>
      </c>
      <c r="H3418">
        <v>23.56175</v>
      </c>
      <c r="I3418">
        <v>68.591499999999996</v>
      </c>
      <c r="J3418">
        <v>-9.3484920000000002</v>
      </c>
      <c r="K3418">
        <v>-3.4160300000000001</v>
      </c>
      <c r="L3418">
        <v>0.69277440000000001</v>
      </c>
      <c r="M3418">
        <v>4.8015800000000004</v>
      </c>
      <c r="N3418">
        <v>10.73404</v>
      </c>
      <c r="O3418">
        <v>3452</v>
      </c>
      <c r="P3418" t="s">
        <v>59</v>
      </c>
      <c r="Q3418" t="s">
        <v>60</v>
      </c>
    </row>
    <row r="3419" spans="1:17" x14ac:dyDescent="0.25">
      <c r="A3419" t="s">
        <v>30</v>
      </c>
      <c r="B3419" t="s">
        <v>36</v>
      </c>
      <c r="C3419" t="s">
        <v>52</v>
      </c>
      <c r="D3419" t="s">
        <v>26</v>
      </c>
      <c r="E3419">
        <v>17</v>
      </c>
      <c r="F3419" t="str">
        <f t="shared" si="53"/>
        <v>Average Per Ton1-in-2May Monthly System Peak DayAll17</v>
      </c>
      <c r="G3419">
        <v>0.71300399999999997</v>
      </c>
      <c r="H3419">
        <v>0.74155530000000003</v>
      </c>
      <c r="I3419">
        <v>68.723299999999995</v>
      </c>
      <c r="J3419">
        <v>-0.27917950000000002</v>
      </c>
      <c r="K3419">
        <v>-9.7369700000000003E-2</v>
      </c>
      <c r="L3419">
        <v>2.8551199999999999E-2</v>
      </c>
      <c r="M3419">
        <v>0.1544721</v>
      </c>
      <c r="N3419">
        <v>0.33628190000000002</v>
      </c>
      <c r="O3419">
        <v>4789</v>
      </c>
      <c r="P3419" t="s">
        <v>59</v>
      </c>
      <c r="Q3419" t="s">
        <v>60</v>
      </c>
    </row>
    <row r="3420" spans="1:17" x14ac:dyDescent="0.25">
      <c r="A3420" t="s">
        <v>28</v>
      </c>
      <c r="B3420" t="s">
        <v>36</v>
      </c>
      <c r="C3420" t="s">
        <v>52</v>
      </c>
      <c r="D3420" t="s">
        <v>26</v>
      </c>
      <c r="E3420">
        <v>17</v>
      </c>
      <c r="F3420" t="str">
        <f t="shared" si="53"/>
        <v>Average Per Premise1-in-2May Monthly System Peak DayAll17</v>
      </c>
      <c r="G3420">
        <v>6.5414589999999997</v>
      </c>
      <c r="H3420">
        <v>6.8034020000000002</v>
      </c>
      <c r="I3420">
        <v>68.723299999999995</v>
      </c>
      <c r="J3420">
        <v>-2.5613329999999999</v>
      </c>
      <c r="K3420">
        <v>-0.89331859999999996</v>
      </c>
      <c r="L3420">
        <v>0.26194329999999999</v>
      </c>
      <c r="M3420">
        <v>1.417205</v>
      </c>
      <c r="N3420">
        <v>3.0852200000000001</v>
      </c>
      <c r="O3420">
        <v>4789</v>
      </c>
      <c r="P3420" t="s">
        <v>59</v>
      </c>
      <c r="Q3420" t="s">
        <v>60</v>
      </c>
    </row>
    <row r="3421" spans="1:17" x14ac:dyDescent="0.25">
      <c r="A3421" t="s">
        <v>29</v>
      </c>
      <c r="B3421" t="s">
        <v>36</v>
      </c>
      <c r="C3421" t="s">
        <v>52</v>
      </c>
      <c r="D3421" t="s">
        <v>26</v>
      </c>
      <c r="E3421">
        <v>17</v>
      </c>
      <c r="F3421" t="str">
        <f t="shared" si="53"/>
        <v>Average Per Device1-in-2May Monthly System Peak DayAll17</v>
      </c>
      <c r="G3421">
        <v>2.766918</v>
      </c>
      <c r="H3421">
        <v>2.8777149999999998</v>
      </c>
      <c r="I3421">
        <v>68.723299999999995</v>
      </c>
      <c r="J3421">
        <v>-1.0833969999999999</v>
      </c>
      <c r="K3421">
        <v>-0.37785750000000001</v>
      </c>
      <c r="L3421">
        <v>0.1107972</v>
      </c>
      <c r="M3421">
        <v>0.59945199999999998</v>
      </c>
      <c r="N3421">
        <v>1.3049919999999999</v>
      </c>
      <c r="O3421">
        <v>4789</v>
      </c>
      <c r="P3421" t="s">
        <v>59</v>
      </c>
      <c r="Q3421" t="s">
        <v>60</v>
      </c>
    </row>
    <row r="3422" spans="1:17" x14ac:dyDescent="0.25">
      <c r="A3422" t="s">
        <v>43</v>
      </c>
      <c r="B3422" t="s">
        <v>36</v>
      </c>
      <c r="C3422" t="s">
        <v>52</v>
      </c>
      <c r="D3422" t="s">
        <v>26</v>
      </c>
      <c r="E3422">
        <v>17</v>
      </c>
      <c r="F3422" t="str">
        <f t="shared" si="53"/>
        <v>Aggregate1-in-2May Monthly System Peak DayAll17</v>
      </c>
      <c r="G3422">
        <v>31.32705</v>
      </c>
      <c r="H3422">
        <v>32.581490000000002</v>
      </c>
      <c r="I3422">
        <v>68.723299999999995</v>
      </c>
      <c r="J3422">
        <v>-12.26623</v>
      </c>
      <c r="K3422">
        <v>-4.2781029999999998</v>
      </c>
      <c r="L3422">
        <v>1.2544459999999999</v>
      </c>
      <c r="M3422">
        <v>6.7869960000000003</v>
      </c>
      <c r="N3422">
        <v>14.775119999999999</v>
      </c>
      <c r="O3422">
        <v>4789</v>
      </c>
      <c r="P3422" t="s">
        <v>59</v>
      </c>
      <c r="Q3422" t="s">
        <v>60</v>
      </c>
    </row>
    <row r="3423" spans="1:17" x14ac:dyDescent="0.25">
      <c r="A3423" t="s">
        <v>30</v>
      </c>
      <c r="B3423" t="s">
        <v>36</v>
      </c>
      <c r="C3423" t="s">
        <v>53</v>
      </c>
      <c r="D3423" t="s">
        <v>48</v>
      </c>
      <c r="E3423">
        <v>17</v>
      </c>
      <c r="F3423" t="str">
        <f t="shared" si="53"/>
        <v>Average Per Ton1-in-2October Monthly System Peak Day30% Cycling17</v>
      </c>
      <c r="G3423">
        <v>0.66710639999999999</v>
      </c>
      <c r="H3423">
        <v>0.71525530000000004</v>
      </c>
      <c r="I3423">
        <v>75.599400000000003</v>
      </c>
      <c r="J3423">
        <v>-0.1562134</v>
      </c>
      <c r="K3423">
        <v>-3.5474499999999999E-2</v>
      </c>
      <c r="L3423">
        <v>4.8148900000000001E-2</v>
      </c>
      <c r="M3423">
        <v>0.13177220000000001</v>
      </c>
      <c r="N3423">
        <v>0.25251109999999999</v>
      </c>
      <c r="O3423">
        <v>1337</v>
      </c>
      <c r="P3423" t="s">
        <v>59</v>
      </c>
      <c r="Q3423" t="s">
        <v>60</v>
      </c>
    </row>
    <row r="3424" spans="1:17" x14ac:dyDescent="0.25">
      <c r="A3424" t="s">
        <v>28</v>
      </c>
      <c r="B3424" t="s">
        <v>36</v>
      </c>
      <c r="C3424" t="s">
        <v>53</v>
      </c>
      <c r="D3424" t="s">
        <v>48</v>
      </c>
      <c r="E3424">
        <v>17</v>
      </c>
      <c r="F3424" t="str">
        <f t="shared" si="53"/>
        <v>Average Per Premise1-in-2October Monthly System Peak Day30% Cycling17</v>
      </c>
      <c r="G3424">
        <v>7.0777150000000004</v>
      </c>
      <c r="H3424">
        <v>7.5885540000000002</v>
      </c>
      <c r="I3424">
        <v>75.599400000000003</v>
      </c>
      <c r="J3424">
        <v>-1.6573580000000001</v>
      </c>
      <c r="K3424">
        <v>-0.37636960000000003</v>
      </c>
      <c r="L3424">
        <v>0.51083889999999998</v>
      </c>
      <c r="M3424">
        <v>1.398047</v>
      </c>
      <c r="N3424">
        <v>2.679036</v>
      </c>
      <c r="O3424">
        <v>1337</v>
      </c>
      <c r="P3424" t="s">
        <v>59</v>
      </c>
      <c r="Q3424" t="s">
        <v>60</v>
      </c>
    </row>
    <row r="3425" spans="1:17" x14ac:dyDescent="0.25">
      <c r="A3425" t="s">
        <v>29</v>
      </c>
      <c r="B3425" t="s">
        <v>36</v>
      </c>
      <c r="C3425" t="s">
        <v>53</v>
      </c>
      <c r="D3425" t="s">
        <v>48</v>
      </c>
      <c r="E3425">
        <v>17</v>
      </c>
      <c r="F3425" t="str">
        <f t="shared" si="53"/>
        <v>Average Per Device1-in-2October Monthly System Peak Day30% Cycling17</v>
      </c>
      <c r="G3425">
        <v>2.5918670000000001</v>
      </c>
      <c r="H3425">
        <v>2.7789359999999999</v>
      </c>
      <c r="I3425">
        <v>75.599400000000003</v>
      </c>
      <c r="J3425">
        <v>-0.60692610000000002</v>
      </c>
      <c r="K3425">
        <v>-0.1378269</v>
      </c>
      <c r="L3425">
        <v>0.18706970000000001</v>
      </c>
      <c r="M3425">
        <v>0.51196640000000004</v>
      </c>
      <c r="N3425">
        <v>0.98106559999999998</v>
      </c>
      <c r="O3425">
        <v>1337</v>
      </c>
      <c r="P3425" t="s">
        <v>59</v>
      </c>
      <c r="Q3425" t="s">
        <v>60</v>
      </c>
    </row>
    <row r="3426" spans="1:17" x14ac:dyDescent="0.25">
      <c r="A3426" t="s">
        <v>43</v>
      </c>
      <c r="B3426" t="s">
        <v>36</v>
      </c>
      <c r="C3426" t="s">
        <v>53</v>
      </c>
      <c r="D3426" t="s">
        <v>48</v>
      </c>
      <c r="E3426">
        <v>17</v>
      </c>
      <c r="F3426" t="str">
        <f t="shared" si="53"/>
        <v>Aggregate1-in-2October Monthly System Peak Day30% Cycling17</v>
      </c>
      <c r="G3426">
        <v>9.4629049999999992</v>
      </c>
      <c r="H3426">
        <v>10.145899999999999</v>
      </c>
      <c r="I3426">
        <v>75.599400000000003</v>
      </c>
      <c r="J3426">
        <v>-2.2158869999999999</v>
      </c>
      <c r="K3426">
        <v>-0.50320609999999999</v>
      </c>
      <c r="L3426">
        <v>0.68299169999999998</v>
      </c>
      <c r="M3426">
        <v>1.869189</v>
      </c>
      <c r="N3426">
        <v>3.581871</v>
      </c>
      <c r="O3426">
        <v>1337</v>
      </c>
      <c r="P3426" t="s">
        <v>59</v>
      </c>
      <c r="Q3426" t="s">
        <v>60</v>
      </c>
    </row>
    <row r="3427" spans="1:17" x14ac:dyDescent="0.25">
      <c r="A3427" t="s">
        <v>30</v>
      </c>
      <c r="B3427" t="s">
        <v>36</v>
      </c>
      <c r="C3427" t="s">
        <v>53</v>
      </c>
      <c r="D3427" t="s">
        <v>31</v>
      </c>
      <c r="E3427">
        <v>17</v>
      </c>
      <c r="F3427" t="str">
        <f t="shared" si="53"/>
        <v>Average Per Ton1-in-2October Monthly System Peak Day50% Cycling17</v>
      </c>
      <c r="G3427">
        <v>0.79333569999999998</v>
      </c>
      <c r="H3427">
        <v>0.83814979999999994</v>
      </c>
      <c r="I3427">
        <v>75.221199999999996</v>
      </c>
      <c r="J3427">
        <v>-0.2524882</v>
      </c>
      <c r="K3427">
        <v>-7.6839599999999994E-2</v>
      </c>
      <c r="L3427">
        <v>4.4814100000000003E-2</v>
      </c>
      <c r="M3427">
        <v>0.1664678</v>
      </c>
      <c r="N3427">
        <v>0.34211639999999999</v>
      </c>
      <c r="O3427">
        <v>3452</v>
      </c>
      <c r="P3427" t="s">
        <v>59</v>
      </c>
      <c r="Q3427" t="s">
        <v>60</v>
      </c>
    </row>
    <row r="3428" spans="1:17" x14ac:dyDescent="0.25">
      <c r="A3428" t="s">
        <v>28</v>
      </c>
      <c r="B3428" t="s">
        <v>36</v>
      </c>
      <c r="C3428" t="s">
        <v>53</v>
      </c>
      <c r="D3428" t="s">
        <v>31</v>
      </c>
      <c r="E3428">
        <v>17</v>
      </c>
      <c r="F3428" t="str">
        <f t="shared" si="53"/>
        <v>Average Per Premise1-in-2October Monthly System Peak Day50% Cycling17</v>
      </c>
      <c r="G3428">
        <v>6.8375110000000001</v>
      </c>
      <c r="H3428">
        <v>7.2237499999999999</v>
      </c>
      <c r="I3428">
        <v>75.221199999999996</v>
      </c>
      <c r="J3428">
        <v>-2.1761170000000001</v>
      </c>
      <c r="K3428">
        <v>-0.66225630000000002</v>
      </c>
      <c r="L3428">
        <v>0.38623869999999999</v>
      </c>
      <c r="M3428">
        <v>1.434734</v>
      </c>
      <c r="N3428">
        <v>2.9485939999999999</v>
      </c>
      <c r="O3428">
        <v>3452</v>
      </c>
      <c r="P3428" t="s">
        <v>59</v>
      </c>
      <c r="Q3428" t="s">
        <v>60</v>
      </c>
    </row>
    <row r="3429" spans="1:17" x14ac:dyDescent="0.25">
      <c r="A3429" t="s">
        <v>29</v>
      </c>
      <c r="B3429" t="s">
        <v>36</v>
      </c>
      <c r="C3429" t="s">
        <v>53</v>
      </c>
      <c r="D3429" t="s">
        <v>31</v>
      </c>
      <c r="E3429">
        <v>17</v>
      </c>
      <c r="F3429" t="str">
        <f t="shared" si="53"/>
        <v>Average Per Device1-in-2October Monthly System Peak Day50% Cycling17</v>
      </c>
      <c r="G3429">
        <v>3.076924</v>
      </c>
      <c r="H3429">
        <v>3.250734</v>
      </c>
      <c r="I3429">
        <v>75.221199999999996</v>
      </c>
      <c r="J3429">
        <v>-0.97926659999999999</v>
      </c>
      <c r="K3429">
        <v>-0.2980196</v>
      </c>
      <c r="L3429">
        <v>0.17380989999999999</v>
      </c>
      <c r="M3429">
        <v>0.64563950000000003</v>
      </c>
      <c r="N3429">
        <v>1.326886</v>
      </c>
      <c r="O3429">
        <v>3452</v>
      </c>
      <c r="P3429" t="s">
        <v>59</v>
      </c>
      <c r="Q3429" t="s">
        <v>60</v>
      </c>
    </row>
    <row r="3430" spans="1:17" x14ac:dyDescent="0.25">
      <c r="A3430" t="s">
        <v>43</v>
      </c>
      <c r="B3430" t="s">
        <v>36</v>
      </c>
      <c r="C3430" t="s">
        <v>53</v>
      </c>
      <c r="D3430" t="s">
        <v>31</v>
      </c>
      <c r="E3430">
        <v>17</v>
      </c>
      <c r="F3430" t="str">
        <f t="shared" si="53"/>
        <v>Aggregate1-in-2October Monthly System Peak Day50% Cycling17</v>
      </c>
      <c r="G3430">
        <v>23.603090000000002</v>
      </c>
      <c r="H3430">
        <v>24.93638</v>
      </c>
      <c r="I3430">
        <v>75.221199999999996</v>
      </c>
      <c r="J3430">
        <v>-7.5119550000000004</v>
      </c>
      <c r="K3430">
        <v>-2.2861090000000002</v>
      </c>
      <c r="L3430">
        <v>1.333296</v>
      </c>
      <c r="M3430">
        <v>4.9527010000000002</v>
      </c>
      <c r="N3430">
        <v>10.17855</v>
      </c>
      <c r="O3430">
        <v>3452</v>
      </c>
      <c r="P3430" t="s">
        <v>59</v>
      </c>
      <c r="Q3430" t="s">
        <v>60</v>
      </c>
    </row>
    <row r="3431" spans="1:17" x14ac:dyDescent="0.25">
      <c r="A3431" t="s">
        <v>30</v>
      </c>
      <c r="B3431" t="s">
        <v>36</v>
      </c>
      <c r="C3431" t="s">
        <v>53</v>
      </c>
      <c r="D3431" t="s">
        <v>26</v>
      </c>
      <c r="E3431">
        <v>17</v>
      </c>
      <c r="F3431" t="str">
        <f t="shared" si="53"/>
        <v>Average Per Ton1-in-2October Monthly System Peak DayAll17</v>
      </c>
      <c r="G3431">
        <v>0.75809249999999995</v>
      </c>
      <c r="H3431">
        <v>0.80383769999999999</v>
      </c>
      <c r="I3431">
        <v>75.326800000000006</v>
      </c>
      <c r="J3431">
        <v>-0.22560830000000001</v>
      </c>
      <c r="K3431">
        <v>-6.5290500000000001E-2</v>
      </c>
      <c r="L3431">
        <v>4.57452E-2</v>
      </c>
      <c r="M3431">
        <v>0.1567808</v>
      </c>
      <c r="N3431">
        <v>0.31709860000000001</v>
      </c>
      <c r="O3431">
        <v>4789</v>
      </c>
      <c r="P3431" t="s">
        <v>59</v>
      </c>
      <c r="Q3431" t="s">
        <v>60</v>
      </c>
    </row>
    <row r="3432" spans="1:17" x14ac:dyDescent="0.25">
      <c r="A3432" t="s">
        <v>28</v>
      </c>
      <c r="B3432" t="s">
        <v>36</v>
      </c>
      <c r="C3432" t="s">
        <v>53</v>
      </c>
      <c r="D3432" t="s">
        <v>26</v>
      </c>
      <c r="E3432">
        <v>17</v>
      </c>
      <c r="F3432" t="str">
        <f t="shared" si="53"/>
        <v>Average Per Premise1-in-2October Monthly System Peak DayAll17</v>
      </c>
      <c r="G3432">
        <v>6.9551230000000004</v>
      </c>
      <c r="H3432">
        <v>7.3748120000000004</v>
      </c>
      <c r="I3432">
        <v>75.326800000000006</v>
      </c>
      <c r="J3432">
        <v>-2.0698439999999998</v>
      </c>
      <c r="K3432">
        <v>-0.59900770000000003</v>
      </c>
      <c r="L3432">
        <v>0.41968919999999998</v>
      </c>
      <c r="M3432">
        <v>1.4383859999999999</v>
      </c>
      <c r="N3432">
        <v>2.9092229999999999</v>
      </c>
      <c r="O3432">
        <v>4789</v>
      </c>
      <c r="P3432" t="s">
        <v>59</v>
      </c>
      <c r="Q3432" t="s">
        <v>60</v>
      </c>
    </row>
    <row r="3433" spans="1:17" x14ac:dyDescent="0.25">
      <c r="A3433" t="s">
        <v>29</v>
      </c>
      <c r="B3433" t="s">
        <v>36</v>
      </c>
      <c r="C3433" t="s">
        <v>53</v>
      </c>
      <c r="D3433" t="s">
        <v>26</v>
      </c>
      <c r="E3433">
        <v>17</v>
      </c>
      <c r="F3433" t="str">
        <f t="shared" si="53"/>
        <v>Average Per Device1-in-2October Monthly System Peak DayAll17</v>
      </c>
      <c r="G3433">
        <v>2.941891</v>
      </c>
      <c r="H3433">
        <v>3.1194109999999999</v>
      </c>
      <c r="I3433">
        <v>75.326800000000006</v>
      </c>
      <c r="J3433">
        <v>-0.87550649999999997</v>
      </c>
      <c r="K3433">
        <v>-0.25336930000000002</v>
      </c>
      <c r="L3433">
        <v>0.17752090000000001</v>
      </c>
      <c r="M3433">
        <v>0.60841120000000004</v>
      </c>
      <c r="N3433">
        <v>1.230548</v>
      </c>
      <c r="O3433">
        <v>4789</v>
      </c>
      <c r="P3433" t="s">
        <v>59</v>
      </c>
      <c r="Q3433" t="s">
        <v>60</v>
      </c>
    </row>
    <row r="3434" spans="1:17" x14ac:dyDescent="0.25">
      <c r="A3434" t="s">
        <v>43</v>
      </c>
      <c r="B3434" t="s">
        <v>36</v>
      </c>
      <c r="C3434" t="s">
        <v>53</v>
      </c>
      <c r="D3434" t="s">
        <v>26</v>
      </c>
      <c r="E3434">
        <v>17</v>
      </c>
      <c r="F3434" t="str">
        <f t="shared" si="53"/>
        <v>Aggregate1-in-2October Monthly System Peak DayAll17</v>
      </c>
      <c r="G3434">
        <v>33.30809</v>
      </c>
      <c r="H3434">
        <v>35.317979999999999</v>
      </c>
      <c r="I3434">
        <v>75.326800000000006</v>
      </c>
      <c r="J3434">
        <v>-9.9124850000000002</v>
      </c>
      <c r="K3434">
        <v>-2.8686479999999999</v>
      </c>
      <c r="L3434">
        <v>2.0098919999999998</v>
      </c>
      <c r="M3434">
        <v>6.8884319999999999</v>
      </c>
      <c r="N3434">
        <v>13.932270000000001</v>
      </c>
      <c r="O3434">
        <v>4789</v>
      </c>
      <c r="P3434" t="s">
        <v>59</v>
      </c>
      <c r="Q3434" t="s">
        <v>60</v>
      </c>
    </row>
    <row r="3435" spans="1:17" x14ac:dyDescent="0.25">
      <c r="A3435" t="s">
        <v>30</v>
      </c>
      <c r="B3435" t="s">
        <v>36</v>
      </c>
      <c r="C3435" t="s">
        <v>54</v>
      </c>
      <c r="D3435" t="s">
        <v>48</v>
      </c>
      <c r="E3435">
        <v>17</v>
      </c>
      <c r="F3435" t="str">
        <f t="shared" si="53"/>
        <v>Average Per Ton1-in-2September Monthly System Peak Day30% Cycling17</v>
      </c>
      <c r="G3435">
        <v>0.92217420000000005</v>
      </c>
      <c r="H3435">
        <v>0.98597959999999996</v>
      </c>
      <c r="I3435">
        <v>87.261600000000001</v>
      </c>
      <c r="J3435">
        <v>-9.8589899999999994E-2</v>
      </c>
      <c r="K3435">
        <v>-2.6454E-3</v>
      </c>
      <c r="L3435">
        <v>6.3805500000000001E-2</v>
      </c>
      <c r="M3435">
        <v>0.13025629999999999</v>
      </c>
      <c r="N3435">
        <v>0.22620080000000001</v>
      </c>
      <c r="O3435">
        <v>1337</v>
      </c>
      <c r="P3435" t="s">
        <v>59</v>
      </c>
      <c r="Q3435" t="s">
        <v>60</v>
      </c>
    </row>
    <row r="3436" spans="1:17" x14ac:dyDescent="0.25">
      <c r="A3436" t="s">
        <v>28</v>
      </c>
      <c r="B3436" t="s">
        <v>36</v>
      </c>
      <c r="C3436" t="s">
        <v>54</v>
      </c>
      <c r="D3436" t="s">
        <v>48</v>
      </c>
      <c r="E3436">
        <v>17</v>
      </c>
      <c r="F3436" t="str">
        <f t="shared" si="53"/>
        <v>Average Per Premise1-in-2September Monthly System Peak Day30% Cycling17</v>
      </c>
      <c r="G3436">
        <v>9.7838750000000001</v>
      </c>
      <c r="H3436">
        <v>10.46082</v>
      </c>
      <c r="I3436">
        <v>87.261600000000001</v>
      </c>
      <c r="J3436">
        <v>-1.0459959999999999</v>
      </c>
      <c r="K3436">
        <v>-2.8066299999999999E-2</v>
      </c>
      <c r="L3436">
        <v>0.67694880000000002</v>
      </c>
      <c r="M3436">
        <v>1.381964</v>
      </c>
      <c r="N3436">
        <v>2.3998940000000002</v>
      </c>
      <c r="O3436">
        <v>1337</v>
      </c>
      <c r="P3436" t="s">
        <v>59</v>
      </c>
      <c r="Q3436" t="s">
        <v>60</v>
      </c>
    </row>
    <row r="3437" spans="1:17" x14ac:dyDescent="0.25">
      <c r="A3437" t="s">
        <v>29</v>
      </c>
      <c r="B3437" t="s">
        <v>36</v>
      </c>
      <c r="C3437" t="s">
        <v>54</v>
      </c>
      <c r="D3437" t="s">
        <v>48</v>
      </c>
      <c r="E3437">
        <v>17</v>
      </c>
      <c r="F3437" t="str">
        <f t="shared" si="53"/>
        <v>Average Per Device1-in-2September Monthly System Peak Day30% Cycling17</v>
      </c>
      <c r="G3437">
        <v>3.582865</v>
      </c>
      <c r="H3437">
        <v>3.8307639999999998</v>
      </c>
      <c r="I3437">
        <v>87.261600000000001</v>
      </c>
      <c r="J3437">
        <v>-0.38304490000000002</v>
      </c>
      <c r="K3437">
        <v>-1.02779E-2</v>
      </c>
      <c r="L3437">
        <v>0.24789939999999999</v>
      </c>
      <c r="M3437">
        <v>0.50607670000000005</v>
      </c>
      <c r="N3437">
        <v>0.87884370000000001</v>
      </c>
      <c r="O3437">
        <v>1337</v>
      </c>
      <c r="P3437" t="s">
        <v>59</v>
      </c>
      <c r="Q3437" t="s">
        <v>60</v>
      </c>
    </row>
    <row r="3438" spans="1:17" x14ac:dyDescent="0.25">
      <c r="A3438" t="s">
        <v>43</v>
      </c>
      <c r="B3438" t="s">
        <v>36</v>
      </c>
      <c r="C3438" t="s">
        <v>54</v>
      </c>
      <c r="D3438" t="s">
        <v>48</v>
      </c>
      <c r="E3438">
        <v>17</v>
      </c>
      <c r="F3438" t="str">
        <f t="shared" si="53"/>
        <v>Aggregate1-in-2September Monthly System Peak Day30% Cycling17</v>
      </c>
      <c r="G3438">
        <v>13.08104</v>
      </c>
      <c r="H3438">
        <v>13.98612</v>
      </c>
      <c r="I3438">
        <v>87.261600000000001</v>
      </c>
      <c r="J3438">
        <v>-1.3984970000000001</v>
      </c>
      <c r="K3438">
        <v>-3.7524700000000001E-2</v>
      </c>
      <c r="L3438">
        <v>0.90508060000000001</v>
      </c>
      <c r="M3438">
        <v>1.8476859999999999</v>
      </c>
      <c r="N3438">
        <v>3.2086579999999998</v>
      </c>
      <c r="O3438">
        <v>1337</v>
      </c>
      <c r="P3438" t="s">
        <v>59</v>
      </c>
      <c r="Q3438" t="s">
        <v>60</v>
      </c>
    </row>
    <row r="3439" spans="1:17" x14ac:dyDescent="0.25">
      <c r="A3439" t="s">
        <v>30</v>
      </c>
      <c r="B3439" t="s">
        <v>36</v>
      </c>
      <c r="C3439" t="s">
        <v>54</v>
      </c>
      <c r="D3439" t="s">
        <v>31</v>
      </c>
      <c r="E3439">
        <v>17</v>
      </c>
      <c r="F3439" t="str">
        <f t="shared" si="53"/>
        <v>Average Per Ton1-in-2September Monthly System Peak Day50% Cycling17</v>
      </c>
      <c r="G3439">
        <v>0.85018320000000003</v>
      </c>
      <c r="H3439">
        <v>0.94459740000000003</v>
      </c>
      <c r="I3439">
        <v>86.197000000000003</v>
      </c>
      <c r="J3439">
        <v>-0.15416360000000001</v>
      </c>
      <c r="K3439">
        <v>-7.3017999999999998E-3</v>
      </c>
      <c r="L3439">
        <v>9.4414200000000004E-2</v>
      </c>
      <c r="M3439">
        <v>0.1961302</v>
      </c>
      <c r="N3439">
        <v>0.34299190000000002</v>
      </c>
      <c r="O3439">
        <v>3452</v>
      </c>
      <c r="P3439" t="s">
        <v>59</v>
      </c>
      <c r="Q3439" t="s">
        <v>60</v>
      </c>
    </row>
    <row r="3440" spans="1:17" x14ac:dyDescent="0.25">
      <c r="A3440" t="s">
        <v>28</v>
      </c>
      <c r="B3440" t="s">
        <v>36</v>
      </c>
      <c r="C3440" t="s">
        <v>54</v>
      </c>
      <c r="D3440" t="s">
        <v>31</v>
      </c>
      <c r="E3440">
        <v>17</v>
      </c>
      <c r="F3440" t="str">
        <f t="shared" si="53"/>
        <v>Average Per Premise1-in-2September Monthly System Peak Day50% Cycling17</v>
      </c>
      <c r="G3440">
        <v>7.3274619999999997</v>
      </c>
      <c r="H3440">
        <v>8.1411879999999996</v>
      </c>
      <c r="I3440">
        <v>86.197000000000003</v>
      </c>
      <c r="J3440">
        <v>-1.328687</v>
      </c>
      <c r="K3440">
        <v>-6.2932199999999994E-2</v>
      </c>
      <c r="L3440">
        <v>0.81372610000000001</v>
      </c>
      <c r="M3440">
        <v>1.6903840000000001</v>
      </c>
      <c r="N3440">
        <v>2.95614</v>
      </c>
      <c r="O3440">
        <v>3452</v>
      </c>
      <c r="P3440" t="s">
        <v>59</v>
      </c>
      <c r="Q3440" t="s">
        <v>60</v>
      </c>
    </row>
    <row r="3441" spans="1:17" x14ac:dyDescent="0.25">
      <c r="A3441" t="s">
        <v>29</v>
      </c>
      <c r="B3441" t="s">
        <v>36</v>
      </c>
      <c r="C3441" t="s">
        <v>54</v>
      </c>
      <c r="D3441" t="s">
        <v>31</v>
      </c>
      <c r="E3441">
        <v>17</v>
      </c>
      <c r="F3441" t="str">
        <f t="shared" si="53"/>
        <v>Average Per Device1-in-2September Monthly System Peak Day50% Cycling17</v>
      </c>
      <c r="G3441">
        <v>3.2974060000000001</v>
      </c>
      <c r="H3441">
        <v>3.6635879999999998</v>
      </c>
      <c r="I3441">
        <v>86.197000000000003</v>
      </c>
      <c r="J3441">
        <v>-0.59791799999999995</v>
      </c>
      <c r="K3441">
        <v>-2.8319899999999999E-2</v>
      </c>
      <c r="L3441">
        <v>0.36618200000000001</v>
      </c>
      <c r="M3441">
        <v>0.76068400000000003</v>
      </c>
      <c r="N3441">
        <v>1.330282</v>
      </c>
      <c r="O3441">
        <v>3452</v>
      </c>
      <c r="P3441" t="s">
        <v>59</v>
      </c>
      <c r="Q3441" t="s">
        <v>60</v>
      </c>
    </row>
    <row r="3442" spans="1:17" x14ac:dyDescent="0.25">
      <c r="A3442" t="s">
        <v>43</v>
      </c>
      <c r="B3442" t="s">
        <v>36</v>
      </c>
      <c r="C3442" t="s">
        <v>54</v>
      </c>
      <c r="D3442" t="s">
        <v>31</v>
      </c>
      <c r="E3442">
        <v>17</v>
      </c>
      <c r="F3442" t="str">
        <f t="shared" si="53"/>
        <v>Aggregate1-in-2September Monthly System Peak Day50% Cycling17</v>
      </c>
      <c r="G3442">
        <v>25.2944</v>
      </c>
      <c r="H3442">
        <v>28.103380000000001</v>
      </c>
      <c r="I3442">
        <v>86.197000000000003</v>
      </c>
      <c r="J3442">
        <v>-4.5866290000000003</v>
      </c>
      <c r="K3442">
        <v>-0.21724189999999999</v>
      </c>
      <c r="L3442">
        <v>2.8089819999999999</v>
      </c>
      <c r="M3442">
        <v>5.8352069999999996</v>
      </c>
      <c r="N3442">
        <v>10.20459</v>
      </c>
      <c r="O3442">
        <v>3452</v>
      </c>
      <c r="P3442" t="s">
        <v>59</v>
      </c>
      <c r="Q3442" t="s">
        <v>60</v>
      </c>
    </row>
    <row r="3443" spans="1:17" x14ac:dyDescent="0.25">
      <c r="A3443" t="s">
        <v>30</v>
      </c>
      <c r="B3443" t="s">
        <v>36</v>
      </c>
      <c r="C3443" t="s">
        <v>54</v>
      </c>
      <c r="D3443" t="s">
        <v>26</v>
      </c>
      <c r="E3443">
        <v>17</v>
      </c>
      <c r="F3443" t="str">
        <f t="shared" si="53"/>
        <v>Average Per Ton1-in-2September Monthly System Peak DayAll17</v>
      </c>
      <c r="G3443">
        <v>0.87028309999999998</v>
      </c>
      <c r="H3443">
        <v>0.95615130000000004</v>
      </c>
      <c r="I3443">
        <v>86.494299999999996</v>
      </c>
      <c r="J3443">
        <v>-0.1386474</v>
      </c>
      <c r="K3443">
        <v>-6.0017999999999998E-3</v>
      </c>
      <c r="L3443">
        <v>8.5868200000000006E-2</v>
      </c>
      <c r="M3443">
        <v>0.17773820000000001</v>
      </c>
      <c r="N3443">
        <v>0.31038389999999999</v>
      </c>
      <c r="O3443">
        <v>4789</v>
      </c>
      <c r="P3443" t="s">
        <v>59</v>
      </c>
      <c r="Q3443" t="s">
        <v>60</v>
      </c>
    </row>
    <row r="3444" spans="1:17" x14ac:dyDescent="0.25">
      <c r="A3444" t="s">
        <v>28</v>
      </c>
      <c r="B3444" t="s">
        <v>36</v>
      </c>
      <c r="C3444" t="s">
        <v>54</v>
      </c>
      <c r="D3444" t="s">
        <v>26</v>
      </c>
      <c r="E3444">
        <v>17</v>
      </c>
      <c r="F3444" t="str">
        <f t="shared" si="53"/>
        <v>Average Per Premise1-in-2September Monthly System Peak DayAll17</v>
      </c>
      <c r="G3444">
        <v>7.9844160000000004</v>
      </c>
      <c r="H3444">
        <v>8.7722149999999992</v>
      </c>
      <c r="I3444">
        <v>86.494299999999996</v>
      </c>
      <c r="J3444">
        <v>-1.2720210000000001</v>
      </c>
      <c r="K3444">
        <v>-5.5063099999999997E-2</v>
      </c>
      <c r="L3444">
        <v>0.78779840000000001</v>
      </c>
      <c r="M3444">
        <v>1.63066</v>
      </c>
      <c r="N3444">
        <v>2.8476180000000002</v>
      </c>
      <c r="O3444">
        <v>4789</v>
      </c>
      <c r="P3444" t="s">
        <v>59</v>
      </c>
      <c r="Q3444" t="s">
        <v>60</v>
      </c>
    </row>
    <row r="3445" spans="1:17" x14ac:dyDescent="0.25">
      <c r="A3445" t="s">
        <v>29</v>
      </c>
      <c r="B3445" t="s">
        <v>36</v>
      </c>
      <c r="C3445" t="s">
        <v>54</v>
      </c>
      <c r="D3445" t="s">
        <v>26</v>
      </c>
      <c r="E3445">
        <v>17</v>
      </c>
      <c r="F3445" t="str">
        <f t="shared" si="53"/>
        <v>Average Per Device1-in-2September Monthly System Peak DayAll17</v>
      </c>
      <c r="G3445">
        <v>3.3772630000000001</v>
      </c>
      <c r="H3445">
        <v>3.7104870000000001</v>
      </c>
      <c r="I3445">
        <v>86.494299999999996</v>
      </c>
      <c r="J3445">
        <v>-0.53804180000000001</v>
      </c>
      <c r="K3445">
        <v>-2.3290700000000001E-2</v>
      </c>
      <c r="L3445">
        <v>0.33322439999999998</v>
      </c>
      <c r="M3445">
        <v>0.68973949999999995</v>
      </c>
      <c r="N3445">
        <v>1.204491</v>
      </c>
      <c r="O3445">
        <v>4789</v>
      </c>
      <c r="P3445" t="s">
        <v>59</v>
      </c>
      <c r="Q3445" t="s">
        <v>60</v>
      </c>
    </row>
    <row r="3446" spans="1:17" x14ac:dyDescent="0.25">
      <c r="A3446" t="s">
        <v>43</v>
      </c>
      <c r="B3446" t="s">
        <v>36</v>
      </c>
      <c r="C3446" t="s">
        <v>54</v>
      </c>
      <c r="D3446" t="s">
        <v>26</v>
      </c>
      <c r="E3446">
        <v>17</v>
      </c>
      <c r="F3446" t="str">
        <f t="shared" si="53"/>
        <v>Aggregate1-in-2September Monthly System Peak DayAll17</v>
      </c>
      <c r="G3446">
        <v>38.237369999999999</v>
      </c>
      <c r="H3446">
        <v>42.01014</v>
      </c>
      <c r="I3446">
        <v>86.494299999999996</v>
      </c>
      <c r="J3446">
        <v>-6.0917089999999998</v>
      </c>
      <c r="K3446">
        <v>-0.26369710000000002</v>
      </c>
      <c r="L3446">
        <v>3.772767</v>
      </c>
      <c r="M3446">
        <v>7.8092300000000003</v>
      </c>
      <c r="N3446">
        <v>13.63724</v>
      </c>
      <c r="O3446">
        <v>4789</v>
      </c>
      <c r="P3446" t="s">
        <v>59</v>
      </c>
      <c r="Q3446" t="s">
        <v>60</v>
      </c>
    </row>
    <row r="3447" spans="1:17" x14ac:dyDescent="0.25">
      <c r="A3447" t="s">
        <v>30</v>
      </c>
      <c r="B3447" t="s">
        <v>36</v>
      </c>
      <c r="C3447" t="s">
        <v>49</v>
      </c>
      <c r="D3447" t="s">
        <v>48</v>
      </c>
      <c r="E3447">
        <v>18</v>
      </c>
      <c r="F3447" t="str">
        <f t="shared" si="53"/>
        <v>Average Per Ton1-in-2August Monthly System Peak Day30% Cycling18</v>
      </c>
      <c r="G3447">
        <v>0.79765989999999998</v>
      </c>
      <c r="H3447">
        <v>0.84612339999999997</v>
      </c>
      <c r="I3447">
        <v>84.111199999999997</v>
      </c>
      <c r="J3447">
        <v>-7.7737700000000007E-2</v>
      </c>
      <c r="K3447">
        <v>-3.1770000000000001E-3</v>
      </c>
      <c r="L3447">
        <v>4.84635E-2</v>
      </c>
      <c r="M3447">
        <v>0.1001039</v>
      </c>
      <c r="N3447">
        <v>0.1746646</v>
      </c>
      <c r="O3447">
        <v>1337</v>
      </c>
      <c r="P3447" t="s">
        <v>59</v>
      </c>
      <c r="Q3447" t="s">
        <v>60</v>
      </c>
    </row>
    <row r="3448" spans="1:17" x14ac:dyDescent="0.25">
      <c r="A3448" t="s">
        <v>28</v>
      </c>
      <c r="B3448" t="s">
        <v>36</v>
      </c>
      <c r="C3448" t="s">
        <v>49</v>
      </c>
      <c r="D3448" t="s">
        <v>48</v>
      </c>
      <c r="E3448">
        <v>18</v>
      </c>
      <c r="F3448" t="str">
        <f t="shared" si="53"/>
        <v>Average Per Premise1-in-2August Monthly System Peak Day30% Cycling18</v>
      </c>
      <c r="G3448">
        <v>8.4628320000000006</v>
      </c>
      <c r="H3448">
        <v>8.9770090000000007</v>
      </c>
      <c r="I3448">
        <v>84.111199999999997</v>
      </c>
      <c r="J3448">
        <v>-0.82476340000000004</v>
      </c>
      <c r="K3448">
        <v>-3.3706699999999999E-2</v>
      </c>
      <c r="L3448">
        <v>0.51417679999999999</v>
      </c>
      <c r="M3448">
        <v>1.06206</v>
      </c>
      <c r="N3448">
        <v>1.8531169999999999</v>
      </c>
      <c r="O3448">
        <v>1337</v>
      </c>
      <c r="P3448" t="s">
        <v>59</v>
      </c>
      <c r="Q3448" t="s">
        <v>60</v>
      </c>
    </row>
    <row r="3449" spans="1:17" x14ac:dyDescent="0.25">
      <c r="A3449" t="s">
        <v>29</v>
      </c>
      <c r="B3449" t="s">
        <v>36</v>
      </c>
      <c r="C3449" t="s">
        <v>49</v>
      </c>
      <c r="D3449" t="s">
        <v>48</v>
      </c>
      <c r="E3449">
        <v>18</v>
      </c>
      <c r="F3449" t="str">
        <f t="shared" si="53"/>
        <v>Average Per Device1-in-2August Monthly System Peak Day30% Cycling18</v>
      </c>
      <c r="G3449">
        <v>3.0990980000000001</v>
      </c>
      <c r="H3449">
        <v>3.2873899999999998</v>
      </c>
      <c r="I3449">
        <v>84.111199999999997</v>
      </c>
      <c r="J3449">
        <v>-0.3020292</v>
      </c>
      <c r="K3449">
        <v>-1.2343399999999999E-2</v>
      </c>
      <c r="L3449">
        <v>0.18829209999999999</v>
      </c>
      <c r="M3449">
        <v>0.38892749999999998</v>
      </c>
      <c r="N3449">
        <v>0.67861340000000003</v>
      </c>
      <c r="O3449">
        <v>1337</v>
      </c>
      <c r="P3449" t="s">
        <v>59</v>
      </c>
      <c r="Q3449" t="s">
        <v>60</v>
      </c>
    </row>
    <row r="3450" spans="1:17" x14ac:dyDescent="0.25">
      <c r="A3450" t="s">
        <v>43</v>
      </c>
      <c r="B3450" t="s">
        <v>36</v>
      </c>
      <c r="C3450" t="s">
        <v>49</v>
      </c>
      <c r="D3450" t="s">
        <v>48</v>
      </c>
      <c r="E3450">
        <v>18</v>
      </c>
      <c r="F3450" t="str">
        <f t="shared" si="53"/>
        <v>Aggregate1-in-2August Monthly System Peak Day30% Cycling18</v>
      </c>
      <c r="G3450">
        <v>11.31481</v>
      </c>
      <c r="H3450">
        <v>12.00226</v>
      </c>
      <c r="I3450">
        <v>84.111199999999997</v>
      </c>
      <c r="J3450">
        <v>-1.1027089999999999</v>
      </c>
      <c r="K3450">
        <v>-4.5065899999999999E-2</v>
      </c>
      <c r="L3450">
        <v>0.68745440000000002</v>
      </c>
      <c r="M3450">
        <v>1.419975</v>
      </c>
      <c r="N3450">
        <v>2.477617</v>
      </c>
      <c r="O3450">
        <v>1337</v>
      </c>
      <c r="P3450" t="s">
        <v>59</v>
      </c>
      <c r="Q3450" t="s">
        <v>60</v>
      </c>
    </row>
    <row r="3451" spans="1:17" x14ac:dyDescent="0.25">
      <c r="A3451" t="s">
        <v>30</v>
      </c>
      <c r="B3451" t="s">
        <v>36</v>
      </c>
      <c r="C3451" t="s">
        <v>49</v>
      </c>
      <c r="D3451" t="s">
        <v>31</v>
      </c>
      <c r="E3451">
        <v>18</v>
      </c>
      <c r="F3451" t="str">
        <f t="shared" si="53"/>
        <v>Average Per Ton1-in-2August Monthly System Peak Day50% Cycling18</v>
      </c>
      <c r="G3451">
        <v>0.7667794</v>
      </c>
      <c r="H3451">
        <v>0.82707640000000004</v>
      </c>
      <c r="I3451">
        <v>83.325900000000004</v>
      </c>
      <c r="J3451">
        <v>-0.1036276</v>
      </c>
      <c r="K3451">
        <v>-6.7796000000000002E-3</v>
      </c>
      <c r="L3451">
        <v>6.0297000000000003E-2</v>
      </c>
      <c r="M3451">
        <v>0.1273736</v>
      </c>
      <c r="N3451">
        <v>0.22422159999999999</v>
      </c>
      <c r="O3451">
        <v>3452</v>
      </c>
      <c r="P3451" t="s">
        <v>59</v>
      </c>
      <c r="Q3451" t="s">
        <v>60</v>
      </c>
    </row>
    <row r="3452" spans="1:17" x14ac:dyDescent="0.25">
      <c r="A3452" t="s">
        <v>28</v>
      </c>
      <c r="B3452" t="s">
        <v>36</v>
      </c>
      <c r="C3452" t="s">
        <v>49</v>
      </c>
      <c r="D3452" t="s">
        <v>31</v>
      </c>
      <c r="E3452">
        <v>18</v>
      </c>
      <c r="F3452" t="str">
        <f t="shared" si="53"/>
        <v>Average Per Premise1-in-2August Monthly System Peak Day50% Cycling18</v>
      </c>
      <c r="G3452">
        <v>6.6086309999999999</v>
      </c>
      <c r="H3452">
        <v>7.1283120000000002</v>
      </c>
      <c r="I3452">
        <v>83.325900000000004</v>
      </c>
      <c r="J3452">
        <v>-0.89313359999999997</v>
      </c>
      <c r="K3452">
        <v>-5.8431400000000001E-2</v>
      </c>
      <c r="L3452">
        <v>0.51968080000000005</v>
      </c>
      <c r="M3452">
        <v>1.097793</v>
      </c>
      <c r="N3452">
        <v>1.9324950000000001</v>
      </c>
      <c r="O3452">
        <v>3452</v>
      </c>
      <c r="P3452" t="s">
        <v>59</v>
      </c>
      <c r="Q3452" t="s">
        <v>60</v>
      </c>
    </row>
    <row r="3453" spans="1:17" x14ac:dyDescent="0.25">
      <c r="A3453" t="s">
        <v>29</v>
      </c>
      <c r="B3453" t="s">
        <v>36</v>
      </c>
      <c r="C3453" t="s">
        <v>49</v>
      </c>
      <c r="D3453" t="s">
        <v>31</v>
      </c>
      <c r="E3453">
        <v>18</v>
      </c>
      <c r="F3453" t="str">
        <f t="shared" si="53"/>
        <v>Average Per Device1-in-2August Monthly System Peak Day50% Cycling18</v>
      </c>
      <c r="G3453">
        <v>2.9739270000000002</v>
      </c>
      <c r="H3453">
        <v>3.2077870000000002</v>
      </c>
      <c r="I3453">
        <v>83.325900000000004</v>
      </c>
      <c r="J3453">
        <v>-0.40191589999999999</v>
      </c>
      <c r="K3453">
        <v>-2.6294499999999998E-2</v>
      </c>
      <c r="L3453">
        <v>0.2338597</v>
      </c>
      <c r="M3453">
        <v>0.49401390000000001</v>
      </c>
      <c r="N3453">
        <v>0.8696353</v>
      </c>
      <c r="O3453">
        <v>3452</v>
      </c>
      <c r="P3453" t="s">
        <v>59</v>
      </c>
      <c r="Q3453" t="s">
        <v>60</v>
      </c>
    </row>
    <row r="3454" spans="1:17" x14ac:dyDescent="0.25">
      <c r="A3454" t="s">
        <v>43</v>
      </c>
      <c r="B3454" t="s">
        <v>36</v>
      </c>
      <c r="C3454" t="s">
        <v>49</v>
      </c>
      <c r="D3454" t="s">
        <v>31</v>
      </c>
      <c r="E3454">
        <v>18</v>
      </c>
      <c r="F3454" t="str">
        <f t="shared" si="53"/>
        <v>Aggregate1-in-2August Monthly System Peak Day50% Cycling18</v>
      </c>
      <c r="G3454">
        <v>22.812989999999999</v>
      </c>
      <c r="H3454">
        <v>24.606929999999998</v>
      </c>
      <c r="I3454">
        <v>83.325900000000004</v>
      </c>
      <c r="J3454">
        <v>-3.083097</v>
      </c>
      <c r="K3454">
        <v>-0.2017052</v>
      </c>
      <c r="L3454">
        <v>1.793938</v>
      </c>
      <c r="M3454">
        <v>3.7895810000000001</v>
      </c>
      <c r="N3454">
        <v>6.670973</v>
      </c>
      <c r="O3454">
        <v>3452</v>
      </c>
      <c r="P3454" t="s">
        <v>59</v>
      </c>
      <c r="Q3454" t="s">
        <v>60</v>
      </c>
    </row>
    <row r="3455" spans="1:17" x14ac:dyDescent="0.25">
      <c r="A3455" t="s">
        <v>30</v>
      </c>
      <c r="B3455" t="s">
        <v>36</v>
      </c>
      <c r="C3455" t="s">
        <v>49</v>
      </c>
      <c r="D3455" t="s">
        <v>26</v>
      </c>
      <c r="E3455">
        <v>18</v>
      </c>
      <c r="F3455" t="str">
        <f t="shared" si="53"/>
        <v>Average Per Ton1-in-2August Monthly System Peak DayAll18</v>
      </c>
      <c r="G3455">
        <v>0.77540129999999996</v>
      </c>
      <c r="H3455">
        <v>0.83239430000000003</v>
      </c>
      <c r="I3455">
        <v>83.545199999999994</v>
      </c>
      <c r="J3455">
        <v>-9.6399100000000001E-2</v>
      </c>
      <c r="K3455">
        <v>-5.7737999999999999E-3</v>
      </c>
      <c r="L3455">
        <v>5.6993099999999998E-2</v>
      </c>
      <c r="M3455">
        <v>0.1197599</v>
      </c>
      <c r="N3455">
        <v>0.2103853</v>
      </c>
      <c r="O3455">
        <v>4789</v>
      </c>
      <c r="P3455" t="s">
        <v>59</v>
      </c>
      <c r="Q3455" t="s">
        <v>60</v>
      </c>
    </row>
    <row r="3456" spans="1:17" x14ac:dyDescent="0.25">
      <c r="A3456" t="s">
        <v>28</v>
      </c>
      <c r="B3456" t="s">
        <v>36</v>
      </c>
      <c r="C3456" t="s">
        <v>49</v>
      </c>
      <c r="D3456" t="s">
        <v>26</v>
      </c>
      <c r="E3456">
        <v>18</v>
      </c>
      <c r="F3456" t="str">
        <f t="shared" si="53"/>
        <v>Average Per Premise1-in-2August Monthly System Peak DayAll18</v>
      </c>
      <c r="G3456">
        <v>7.1139219999999996</v>
      </c>
      <c r="H3456">
        <v>7.636806</v>
      </c>
      <c r="I3456">
        <v>83.545199999999994</v>
      </c>
      <c r="J3456">
        <v>-0.88441409999999998</v>
      </c>
      <c r="K3456">
        <v>-5.2971499999999998E-2</v>
      </c>
      <c r="L3456">
        <v>0.52288319999999999</v>
      </c>
      <c r="M3456">
        <v>1.098738</v>
      </c>
      <c r="N3456">
        <v>1.93018</v>
      </c>
      <c r="O3456">
        <v>4789</v>
      </c>
      <c r="P3456" t="s">
        <v>59</v>
      </c>
      <c r="Q3456" t="s">
        <v>60</v>
      </c>
    </row>
    <row r="3457" spans="1:17" x14ac:dyDescent="0.25">
      <c r="A3457" t="s">
        <v>29</v>
      </c>
      <c r="B3457" t="s">
        <v>36</v>
      </c>
      <c r="C3457" t="s">
        <v>49</v>
      </c>
      <c r="D3457" t="s">
        <v>26</v>
      </c>
      <c r="E3457">
        <v>18</v>
      </c>
      <c r="F3457" t="str">
        <f t="shared" si="53"/>
        <v>Average Per Device1-in-2August Monthly System Peak DayAll18</v>
      </c>
      <c r="G3457">
        <v>3.0090599999999998</v>
      </c>
      <c r="H3457">
        <v>3.2302300000000002</v>
      </c>
      <c r="I3457">
        <v>83.545199999999994</v>
      </c>
      <c r="J3457">
        <v>-0.37409110000000001</v>
      </c>
      <c r="K3457">
        <v>-2.2405999999999999E-2</v>
      </c>
      <c r="L3457">
        <v>0.22117010000000001</v>
      </c>
      <c r="M3457">
        <v>0.4647461</v>
      </c>
      <c r="N3457">
        <v>0.81643120000000002</v>
      </c>
      <c r="O3457">
        <v>4789</v>
      </c>
      <c r="P3457" t="s">
        <v>59</v>
      </c>
      <c r="Q3457" t="s">
        <v>60</v>
      </c>
    </row>
    <row r="3458" spans="1:17" x14ac:dyDescent="0.25">
      <c r="A3458" t="s">
        <v>43</v>
      </c>
      <c r="B3458" t="s">
        <v>36</v>
      </c>
      <c r="C3458" t="s">
        <v>49</v>
      </c>
      <c r="D3458" t="s">
        <v>26</v>
      </c>
      <c r="E3458" s="2">
        <v>18</v>
      </c>
      <c r="F3458" t="str">
        <f t="shared" si="53"/>
        <v>Aggregate1-in-2August Monthly System Peak DayAll18</v>
      </c>
      <c r="G3458">
        <v>34.068570000000001</v>
      </c>
      <c r="H3458">
        <v>36.572659999999999</v>
      </c>
      <c r="I3458">
        <v>83.545199999999994</v>
      </c>
      <c r="J3458">
        <v>-4.2354589999999996</v>
      </c>
      <c r="K3458">
        <v>-0.25368039999999997</v>
      </c>
      <c r="L3458">
        <v>2.5040879999999999</v>
      </c>
      <c r="M3458">
        <v>5.2618549999999997</v>
      </c>
      <c r="N3458">
        <v>9.2436340000000001</v>
      </c>
      <c r="O3458">
        <v>4789</v>
      </c>
      <c r="P3458" t="s">
        <v>59</v>
      </c>
      <c r="Q3458" t="s">
        <v>60</v>
      </c>
    </row>
    <row r="3459" spans="1:17" x14ac:dyDescent="0.25">
      <c r="A3459" t="s">
        <v>30</v>
      </c>
      <c r="B3459" t="s">
        <v>36</v>
      </c>
      <c r="C3459" t="s">
        <v>37</v>
      </c>
      <c r="D3459" t="s">
        <v>48</v>
      </c>
      <c r="E3459" s="2">
        <v>18</v>
      </c>
      <c r="F3459" t="str">
        <f t="shared" ref="F3459:F3522" si="54">CONCATENATE(A3459,B3459,C3459,D3459,E3459)</f>
        <v>Average Per Ton1-in-2August Typical Event Day30% Cycling18</v>
      </c>
      <c r="G3459">
        <v>0.72330870000000003</v>
      </c>
      <c r="H3459">
        <v>0.76776929999999999</v>
      </c>
      <c r="I3459">
        <v>80.853099999999998</v>
      </c>
      <c r="J3459">
        <v>-8.9090000000000003E-2</v>
      </c>
      <c r="K3459">
        <v>-1.01873E-2</v>
      </c>
      <c r="L3459">
        <v>4.44605E-2</v>
      </c>
      <c r="M3459">
        <v>9.9108299999999996E-2</v>
      </c>
      <c r="N3459">
        <v>0.178011</v>
      </c>
      <c r="O3459">
        <v>1337</v>
      </c>
      <c r="P3459" t="s">
        <v>59</v>
      </c>
      <c r="Q3459" t="s">
        <v>60</v>
      </c>
    </row>
    <row r="3460" spans="1:17" x14ac:dyDescent="0.25">
      <c r="A3460" t="s">
        <v>28</v>
      </c>
      <c r="B3460" t="s">
        <v>36</v>
      </c>
      <c r="C3460" t="s">
        <v>37</v>
      </c>
      <c r="D3460" t="s">
        <v>48</v>
      </c>
      <c r="E3460" s="2">
        <v>18</v>
      </c>
      <c r="F3460" t="str">
        <f t="shared" si="54"/>
        <v>Average Per Premise1-in-2August Typical Event Day30% Cycling18</v>
      </c>
      <c r="G3460">
        <v>7.6739980000000001</v>
      </c>
      <c r="H3460">
        <v>8.1457049999999995</v>
      </c>
      <c r="I3460">
        <v>80.853099999999998</v>
      </c>
      <c r="J3460">
        <v>-0.94520669999999996</v>
      </c>
      <c r="K3460">
        <v>-0.1080825</v>
      </c>
      <c r="L3460">
        <v>0.47170709999999999</v>
      </c>
      <c r="M3460">
        <v>1.0514969999999999</v>
      </c>
      <c r="N3460">
        <v>1.8886210000000001</v>
      </c>
      <c r="O3460">
        <v>1337</v>
      </c>
      <c r="P3460" t="s">
        <v>59</v>
      </c>
      <c r="Q3460" t="s">
        <v>60</v>
      </c>
    </row>
    <row r="3461" spans="1:17" x14ac:dyDescent="0.25">
      <c r="A3461" t="s">
        <v>29</v>
      </c>
      <c r="B3461" t="s">
        <v>36</v>
      </c>
      <c r="C3461" t="s">
        <v>37</v>
      </c>
      <c r="D3461" t="s">
        <v>48</v>
      </c>
      <c r="E3461" s="2">
        <v>18</v>
      </c>
      <c r="F3461" t="str">
        <f t="shared" si="54"/>
        <v>Average Per Device1-in-2August Typical Event Day30% Cycling18</v>
      </c>
      <c r="G3461">
        <v>2.8102260000000001</v>
      </c>
      <c r="H3461">
        <v>2.9829659999999998</v>
      </c>
      <c r="I3461">
        <v>80.853099999999998</v>
      </c>
      <c r="J3461">
        <v>-0.34613569999999999</v>
      </c>
      <c r="K3461">
        <v>-3.9579900000000001E-2</v>
      </c>
      <c r="L3461">
        <v>0.17273959999999999</v>
      </c>
      <c r="M3461">
        <v>0.38505919999999999</v>
      </c>
      <c r="N3461">
        <v>0.69161499999999998</v>
      </c>
      <c r="O3461">
        <v>1337</v>
      </c>
      <c r="P3461" t="s">
        <v>59</v>
      </c>
      <c r="Q3461" t="s">
        <v>60</v>
      </c>
    </row>
    <row r="3462" spans="1:17" x14ac:dyDescent="0.25">
      <c r="A3462" t="s">
        <v>43</v>
      </c>
      <c r="B3462" t="s">
        <v>36</v>
      </c>
      <c r="C3462" t="s">
        <v>37</v>
      </c>
      <c r="D3462" t="s">
        <v>48</v>
      </c>
      <c r="E3462" s="2">
        <v>18</v>
      </c>
      <c r="F3462" t="str">
        <f t="shared" si="54"/>
        <v>Aggregate1-in-2August Typical Event Day30% Cycling18</v>
      </c>
      <c r="G3462">
        <v>10.26013</v>
      </c>
      <c r="H3462">
        <v>10.89081</v>
      </c>
      <c r="I3462">
        <v>80.853099999999998</v>
      </c>
      <c r="J3462">
        <v>-1.263741</v>
      </c>
      <c r="K3462">
        <v>-0.14450640000000001</v>
      </c>
      <c r="L3462">
        <v>0.63067249999999997</v>
      </c>
      <c r="M3462">
        <v>1.405851</v>
      </c>
      <c r="N3462">
        <v>2.5250859999999999</v>
      </c>
      <c r="O3462">
        <v>1337</v>
      </c>
      <c r="P3462" t="s">
        <v>59</v>
      </c>
      <c r="Q3462" t="s">
        <v>60</v>
      </c>
    </row>
    <row r="3463" spans="1:17" x14ac:dyDescent="0.25">
      <c r="A3463" t="s">
        <v>30</v>
      </c>
      <c r="B3463" t="s">
        <v>36</v>
      </c>
      <c r="C3463" t="s">
        <v>37</v>
      </c>
      <c r="D3463" t="s">
        <v>31</v>
      </c>
      <c r="E3463" s="2">
        <v>18</v>
      </c>
      <c r="F3463" t="str">
        <f t="shared" si="54"/>
        <v>Average Per Ton1-in-2August Typical Event Day50% Cycling18</v>
      </c>
      <c r="G3463">
        <v>0.74585469999999998</v>
      </c>
      <c r="H3463">
        <v>0.79498849999999999</v>
      </c>
      <c r="I3463">
        <v>80.147400000000005</v>
      </c>
      <c r="J3463">
        <v>-0.12113690000000001</v>
      </c>
      <c r="K3463">
        <v>-2.0539600000000002E-2</v>
      </c>
      <c r="L3463">
        <v>4.9133700000000002E-2</v>
      </c>
      <c r="M3463">
        <v>0.1188071</v>
      </c>
      <c r="N3463">
        <v>0.2194044</v>
      </c>
      <c r="O3463">
        <v>3452</v>
      </c>
      <c r="P3463" t="s">
        <v>59</v>
      </c>
      <c r="Q3463" t="s">
        <v>60</v>
      </c>
    </row>
    <row r="3464" spans="1:17" x14ac:dyDescent="0.25">
      <c r="A3464" t="s">
        <v>28</v>
      </c>
      <c r="B3464" t="s">
        <v>36</v>
      </c>
      <c r="C3464" t="s">
        <v>37</v>
      </c>
      <c r="D3464" t="s">
        <v>31</v>
      </c>
      <c r="E3464" s="2">
        <v>18</v>
      </c>
      <c r="F3464" t="str">
        <f t="shared" si="54"/>
        <v>Average Per Premise1-in-2August Typical Event Day50% Cycling18</v>
      </c>
      <c r="G3464">
        <v>6.4282870000000001</v>
      </c>
      <c r="H3464">
        <v>6.851756</v>
      </c>
      <c r="I3464">
        <v>80.147400000000005</v>
      </c>
      <c r="J3464">
        <v>-1.044041</v>
      </c>
      <c r="K3464">
        <v>-0.1770245</v>
      </c>
      <c r="L3464">
        <v>0.42346820000000002</v>
      </c>
      <c r="M3464">
        <v>1.0239609999999999</v>
      </c>
      <c r="N3464">
        <v>1.8909769999999999</v>
      </c>
      <c r="O3464">
        <v>3452</v>
      </c>
      <c r="P3464" t="s">
        <v>59</v>
      </c>
      <c r="Q3464" t="s">
        <v>60</v>
      </c>
    </row>
    <row r="3465" spans="1:17" x14ac:dyDescent="0.25">
      <c r="A3465" t="s">
        <v>29</v>
      </c>
      <c r="B3465" t="s">
        <v>36</v>
      </c>
      <c r="C3465" t="s">
        <v>37</v>
      </c>
      <c r="D3465" t="s">
        <v>31</v>
      </c>
      <c r="E3465" s="2">
        <v>18</v>
      </c>
      <c r="F3465" t="str">
        <f t="shared" si="54"/>
        <v>Average Per Device1-in-2August Typical Event Day50% Cycling18</v>
      </c>
      <c r="G3465">
        <v>2.8927710000000002</v>
      </c>
      <c r="H3465">
        <v>3.0833349999999999</v>
      </c>
      <c r="I3465">
        <v>80.147400000000005</v>
      </c>
      <c r="J3465">
        <v>-0.4698251</v>
      </c>
      <c r="K3465">
        <v>-7.9662200000000002E-2</v>
      </c>
      <c r="L3465">
        <v>0.1905635</v>
      </c>
      <c r="M3465">
        <v>0.46078910000000001</v>
      </c>
      <c r="N3465">
        <v>0.85095200000000004</v>
      </c>
      <c r="O3465">
        <v>3452</v>
      </c>
      <c r="P3465" t="s">
        <v>59</v>
      </c>
      <c r="Q3465" t="s">
        <v>60</v>
      </c>
    </row>
    <row r="3466" spans="1:17" x14ac:dyDescent="0.25">
      <c r="A3466" t="s">
        <v>43</v>
      </c>
      <c r="B3466" t="s">
        <v>36</v>
      </c>
      <c r="C3466" t="s">
        <v>37</v>
      </c>
      <c r="D3466" t="s">
        <v>31</v>
      </c>
      <c r="E3466" s="2">
        <v>18</v>
      </c>
      <c r="F3466" t="str">
        <f t="shared" si="54"/>
        <v>Aggregate1-in-2August Typical Event Day50% Cycling18</v>
      </c>
      <c r="G3466">
        <v>22.190449999999998</v>
      </c>
      <c r="H3466">
        <v>23.652259999999998</v>
      </c>
      <c r="I3466">
        <v>80.147400000000005</v>
      </c>
      <c r="J3466">
        <v>-3.6040290000000001</v>
      </c>
      <c r="K3466">
        <v>-0.61108870000000004</v>
      </c>
      <c r="L3466">
        <v>1.4618119999999999</v>
      </c>
      <c r="M3466">
        <v>3.534713</v>
      </c>
      <c r="N3466">
        <v>6.5276529999999999</v>
      </c>
      <c r="O3466">
        <v>3452</v>
      </c>
      <c r="P3466" t="s">
        <v>59</v>
      </c>
      <c r="Q3466" t="s">
        <v>60</v>
      </c>
    </row>
    <row r="3467" spans="1:17" x14ac:dyDescent="0.25">
      <c r="A3467" t="s">
        <v>30</v>
      </c>
      <c r="B3467" t="s">
        <v>36</v>
      </c>
      <c r="C3467" t="s">
        <v>37</v>
      </c>
      <c r="D3467" t="s">
        <v>26</v>
      </c>
      <c r="E3467" s="2">
        <v>18</v>
      </c>
      <c r="F3467" t="str">
        <f t="shared" si="54"/>
        <v>Average Per Ton1-in-2August Typical Event DayAll18</v>
      </c>
      <c r="G3467">
        <v>0.73955990000000005</v>
      </c>
      <c r="H3467">
        <v>0.78738889999999995</v>
      </c>
      <c r="I3467">
        <v>80.344399999999993</v>
      </c>
      <c r="J3467">
        <v>-0.11218939999999999</v>
      </c>
      <c r="K3467">
        <v>-1.76492E-2</v>
      </c>
      <c r="L3467">
        <v>4.7829000000000003E-2</v>
      </c>
      <c r="M3467">
        <v>0.1133072</v>
      </c>
      <c r="N3467">
        <v>0.20784730000000001</v>
      </c>
      <c r="O3467">
        <v>4789</v>
      </c>
      <c r="P3467" t="s">
        <v>59</v>
      </c>
      <c r="Q3467" t="s">
        <v>60</v>
      </c>
    </row>
    <row r="3468" spans="1:17" x14ac:dyDescent="0.25">
      <c r="A3468" t="s">
        <v>28</v>
      </c>
      <c r="B3468" t="s">
        <v>36</v>
      </c>
      <c r="C3468" t="s">
        <v>37</v>
      </c>
      <c r="D3468" t="s">
        <v>26</v>
      </c>
      <c r="E3468" s="2">
        <v>18</v>
      </c>
      <c r="F3468" t="str">
        <f t="shared" si="54"/>
        <v>Average Per Premise1-in-2August Typical Event DayAll18</v>
      </c>
      <c r="G3468">
        <v>6.7850950000000001</v>
      </c>
      <c r="H3468">
        <v>7.223903</v>
      </c>
      <c r="I3468">
        <v>80.344399999999993</v>
      </c>
      <c r="J3468">
        <v>-1.029282</v>
      </c>
      <c r="K3468">
        <v>-0.16192309999999999</v>
      </c>
      <c r="L3468">
        <v>0.43880710000000001</v>
      </c>
      <c r="M3468">
        <v>1.0395369999999999</v>
      </c>
      <c r="N3468">
        <v>1.9068959999999999</v>
      </c>
      <c r="O3468">
        <v>4789</v>
      </c>
      <c r="P3468" t="s">
        <v>59</v>
      </c>
      <c r="Q3468" t="s">
        <v>60</v>
      </c>
    </row>
    <row r="3469" spans="1:17" x14ac:dyDescent="0.25">
      <c r="A3469" t="s">
        <v>29</v>
      </c>
      <c r="B3469" t="s">
        <v>36</v>
      </c>
      <c r="C3469" t="s">
        <v>37</v>
      </c>
      <c r="D3469" t="s">
        <v>26</v>
      </c>
      <c r="E3469" s="2">
        <v>18</v>
      </c>
      <c r="F3469" t="str">
        <f t="shared" si="54"/>
        <v>Average Per Device1-in-2August Typical Event DayAll18</v>
      </c>
      <c r="G3469">
        <v>2.8699720000000002</v>
      </c>
      <c r="H3469">
        <v>3.0555789999999998</v>
      </c>
      <c r="I3469">
        <v>80.344399999999993</v>
      </c>
      <c r="J3469">
        <v>-0.43536760000000002</v>
      </c>
      <c r="K3469">
        <v>-6.8490499999999996E-2</v>
      </c>
      <c r="L3469">
        <v>0.18560740000000001</v>
      </c>
      <c r="M3469">
        <v>0.43970540000000002</v>
      </c>
      <c r="N3469">
        <v>0.80658240000000003</v>
      </c>
      <c r="O3469">
        <v>4789</v>
      </c>
      <c r="P3469" t="s">
        <v>59</v>
      </c>
      <c r="Q3469" t="s">
        <v>60</v>
      </c>
    </row>
    <row r="3470" spans="1:17" x14ac:dyDescent="0.25">
      <c r="A3470" t="s">
        <v>43</v>
      </c>
      <c r="B3470" t="s">
        <v>36</v>
      </c>
      <c r="C3470" t="s">
        <v>37</v>
      </c>
      <c r="D3470" t="s">
        <v>26</v>
      </c>
      <c r="E3470" s="2">
        <v>18</v>
      </c>
      <c r="F3470" t="str">
        <f t="shared" si="54"/>
        <v>Aggregate1-in-2August Typical Event DayAll18</v>
      </c>
      <c r="G3470">
        <v>32.493819999999999</v>
      </c>
      <c r="H3470">
        <v>34.595269999999999</v>
      </c>
      <c r="I3470">
        <v>80.344399999999993</v>
      </c>
      <c r="J3470">
        <v>-4.9292319999999998</v>
      </c>
      <c r="K3470">
        <v>-0.77544959999999996</v>
      </c>
      <c r="L3470">
        <v>2.1014469999999998</v>
      </c>
      <c r="M3470">
        <v>4.9783439999999999</v>
      </c>
      <c r="N3470">
        <v>9.1321259999999995</v>
      </c>
      <c r="O3470">
        <v>4789</v>
      </c>
      <c r="P3470" t="s">
        <v>59</v>
      </c>
      <c r="Q3470" t="s">
        <v>60</v>
      </c>
    </row>
    <row r="3471" spans="1:17" x14ac:dyDescent="0.25">
      <c r="A3471" t="s">
        <v>30</v>
      </c>
      <c r="B3471" t="s">
        <v>36</v>
      </c>
      <c r="C3471" t="s">
        <v>50</v>
      </c>
      <c r="D3471" t="s">
        <v>48</v>
      </c>
      <c r="E3471" s="2">
        <v>18</v>
      </c>
      <c r="F3471" t="str">
        <f t="shared" si="54"/>
        <v>Average Per Ton1-in-2July Monthly System Peak Day30% Cycling18</v>
      </c>
      <c r="G3471">
        <v>0.67737820000000004</v>
      </c>
      <c r="H3471">
        <v>0.71936580000000006</v>
      </c>
      <c r="I3471">
        <v>81.242199999999997</v>
      </c>
      <c r="J3471">
        <v>-9.8402000000000003E-2</v>
      </c>
      <c r="K3471">
        <v>-1.5458599999999999E-2</v>
      </c>
      <c r="L3471">
        <v>4.1987700000000003E-2</v>
      </c>
      <c r="M3471">
        <v>9.9433999999999995E-2</v>
      </c>
      <c r="N3471">
        <v>0.18237729999999999</v>
      </c>
      <c r="O3471">
        <v>1337</v>
      </c>
      <c r="P3471" t="s">
        <v>59</v>
      </c>
      <c r="Q3471" t="s">
        <v>60</v>
      </c>
    </row>
    <row r="3472" spans="1:17" x14ac:dyDescent="0.25">
      <c r="A3472" t="s">
        <v>28</v>
      </c>
      <c r="B3472" t="s">
        <v>36</v>
      </c>
      <c r="C3472" t="s">
        <v>50</v>
      </c>
      <c r="D3472" t="s">
        <v>48</v>
      </c>
      <c r="E3472" s="2">
        <v>18</v>
      </c>
      <c r="F3472" t="str">
        <f t="shared" si="54"/>
        <v>Average Per Premise1-in-2July Monthly System Peak Day30% Cycling18</v>
      </c>
      <c r="G3472">
        <v>7.1866940000000001</v>
      </c>
      <c r="H3472">
        <v>7.6321649999999996</v>
      </c>
      <c r="I3472">
        <v>81.242199999999997</v>
      </c>
      <c r="J3472">
        <v>-1.044003</v>
      </c>
      <c r="K3472">
        <v>-0.1640095</v>
      </c>
      <c r="L3472">
        <v>0.44547140000000002</v>
      </c>
      <c r="M3472">
        <v>1.0549519999999999</v>
      </c>
      <c r="N3472">
        <v>1.9349460000000001</v>
      </c>
      <c r="O3472">
        <v>1337</v>
      </c>
      <c r="P3472" t="s">
        <v>59</v>
      </c>
      <c r="Q3472" t="s">
        <v>60</v>
      </c>
    </row>
    <row r="3473" spans="1:17" x14ac:dyDescent="0.25">
      <c r="A3473" t="s">
        <v>29</v>
      </c>
      <c r="B3473" t="s">
        <v>36</v>
      </c>
      <c r="C3473" t="s">
        <v>50</v>
      </c>
      <c r="D3473" t="s">
        <v>48</v>
      </c>
      <c r="E3473" s="2">
        <v>18</v>
      </c>
      <c r="F3473" t="str">
        <f t="shared" si="54"/>
        <v>Average Per Device1-in-2July Monthly System Peak Day30% Cycling18</v>
      </c>
      <c r="G3473">
        <v>2.6317750000000002</v>
      </c>
      <c r="H3473">
        <v>2.7949069999999998</v>
      </c>
      <c r="I3473">
        <v>81.242199999999997</v>
      </c>
      <c r="J3473">
        <v>-0.38231500000000002</v>
      </c>
      <c r="K3473">
        <v>-6.00604E-2</v>
      </c>
      <c r="L3473">
        <v>0.1631321</v>
      </c>
      <c r="M3473">
        <v>0.38632460000000002</v>
      </c>
      <c r="N3473">
        <v>0.70857919999999996</v>
      </c>
      <c r="O3473">
        <v>1337</v>
      </c>
      <c r="P3473" t="s">
        <v>59</v>
      </c>
      <c r="Q3473" t="s">
        <v>60</v>
      </c>
    </row>
    <row r="3474" spans="1:17" x14ac:dyDescent="0.25">
      <c r="A3474" t="s">
        <v>43</v>
      </c>
      <c r="B3474" t="s">
        <v>36</v>
      </c>
      <c r="C3474" t="s">
        <v>50</v>
      </c>
      <c r="D3474" t="s">
        <v>48</v>
      </c>
      <c r="E3474" s="2">
        <v>18</v>
      </c>
      <c r="F3474" t="str">
        <f t="shared" si="54"/>
        <v>Aggregate1-in-2July Monthly System Peak Day30% Cycling18</v>
      </c>
      <c r="G3474">
        <v>9.6086100000000005</v>
      </c>
      <c r="H3474">
        <v>10.2042</v>
      </c>
      <c r="I3474">
        <v>81.242199999999997</v>
      </c>
      <c r="J3474">
        <v>-1.395832</v>
      </c>
      <c r="K3474">
        <v>-0.21928059999999999</v>
      </c>
      <c r="L3474">
        <v>0.59559530000000005</v>
      </c>
      <c r="M3474">
        <v>1.410471</v>
      </c>
      <c r="N3474">
        <v>2.5870229999999999</v>
      </c>
      <c r="O3474">
        <v>1337</v>
      </c>
      <c r="P3474" t="s">
        <v>59</v>
      </c>
      <c r="Q3474" t="s">
        <v>60</v>
      </c>
    </row>
    <row r="3475" spans="1:17" x14ac:dyDescent="0.25">
      <c r="A3475" t="s">
        <v>30</v>
      </c>
      <c r="B3475" t="s">
        <v>36</v>
      </c>
      <c r="C3475" t="s">
        <v>50</v>
      </c>
      <c r="D3475" t="s">
        <v>31</v>
      </c>
      <c r="E3475" s="2">
        <v>18</v>
      </c>
      <c r="F3475" t="str">
        <f t="shared" si="54"/>
        <v>Average Per Ton1-in-2July Monthly System Peak Day50% Cycling18</v>
      </c>
      <c r="G3475">
        <v>0.73355979999999998</v>
      </c>
      <c r="H3475">
        <v>0.77613430000000005</v>
      </c>
      <c r="I3475">
        <v>80.5822</v>
      </c>
      <c r="J3475">
        <v>-0.13434099999999999</v>
      </c>
      <c r="K3475">
        <v>-2.9817900000000001E-2</v>
      </c>
      <c r="L3475">
        <v>4.2574399999999998E-2</v>
      </c>
      <c r="M3475">
        <v>0.11496679999999999</v>
      </c>
      <c r="N3475">
        <v>0.21948989999999999</v>
      </c>
      <c r="O3475">
        <v>3452</v>
      </c>
      <c r="P3475" t="s">
        <v>59</v>
      </c>
      <c r="Q3475" t="s">
        <v>60</v>
      </c>
    </row>
    <row r="3476" spans="1:17" x14ac:dyDescent="0.25">
      <c r="A3476" t="s">
        <v>28</v>
      </c>
      <c r="B3476" t="s">
        <v>36</v>
      </c>
      <c r="C3476" t="s">
        <v>50</v>
      </c>
      <c r="D3476" t="s">
        <v>31</v>
      </c>
      <c r="E3476" s="2">
        <v>18</v>
      </c>
      <c r="F3476" t="str">
        <f t="shared" si="54"/>
        <v>Average Per Premise1-in-2July Monthly System Peak Day50% Cycling18</v>
      </c>
      <c r="G3476">
        <v>6.3223219999999998</v>
      </c>
      <c r="H3476">
        <v>6.6892569999999996</v>
      </c>
      <c r="I3476">
        <v>80.5822</v>
      </c>
      <c r="J3476">
        <v>-1.157843</v>
      </c>
      <c r="K3476">
        <v>-0.25699109999999997</v>
      </c>
      <c r="L3476">
        <v>0.36693579999999998</v>
      </c>
      <c r="M3476">
        <v>0.99086269999999999</v>
      </c>
      <c r="N3476">
        <v>1.8917139999999999</v>
      </c>
      <c r="O3476">
        <v>3452</v>
      </c>
      <c r="P3476" t="s">
        <v>59</v>
      </c>
      <c r="Q3476" t="s">
        <v>60</v>
      </c>
    </row>
    <row r="3477" spans="1:17" x14ac:dyDescent="0.25">
      <c r="A3477" t="s">
        <v>29</v>
      </c>
      <c r="B3477" t="s">
        <v>36</v>
      </c>
      <c r="C3477" t="s">
        <v>50</v>
      </c>
      <c r="D3477" t="s">
        <v>31</v>
      </c>
      <c r="E3477" s="2">
        <v>18</v>
      </c>
      <c r="F3477" t="str">
        <f t="shared" si="54"/>
        <v>Average Per Device1-in-2July Monthly System Peak Day50% Cycling18</v>
      </c>
      <c r="G3477">
        <v>2.8450859999999998</v>
      </c>
      <c r="H3477">
        <v>3.0102090000000001</v>
      </c>
      <c r="I3477">
        <v>80.5822</v>
      </c>
      <c r="J3477">
        <v>-0.52103670000000002</v>
      </c>
      <c r="K3477">
        <v>-0.11564770000000001</v>
      </c>
      <c r="L3477">
        <v>0.16512350000000001</v>
      </c>
      <c r="M3477">
        <v>0.44589469999999998</v>
      </c>
      <c r="N3477">
        <v>0.85128360000000003</v>
      </c>
      <c r="O3477">
        <v>3452</v>
      </c>
      <c r="P3477" t="s">
        <v>59</v>
      </c>
      <c r="Q3477" t="s">
        <v>60</v>
      </c>
    </row>
    <row r="3478" spans="1:17" x14ac:dyDescent="0.25">
      <c r="A3478" t="s">
        <v>43</v>
      </c>
      <c r="B3478" t="s">
        <v>36</v>
      </c>
      <c r="C3478" t="s">
        <v>50</v>
      </c>
      <c r="D3478" t="s">
        <v>31</v>
      </c>
      <c r="E3478" s="2">
        <v>18</v>
      </c>
      <c r="F3478" t="str">
        <f t="shared" si="54"/>
        <v>Aggregate1-in-2July Monthly System Peak Day50% Cycling18</v>
      </c>
      <c r="G3478">
        <v>21.824649999999998</v>
      </c>
      <c r="H3478">
        <v>23.09132</v>
      </c>
      <c r="I3478">
        <v>80.5822</v>
      </c>
      <c r="J3478">
        <v>-3.9968729999999999</v>
      </c>
      <c r="K3478">
        <v>-0.88713339999999996</v>
      </c>
      <c r="L3478">
        <v>1.266662</v>
      </c>
      <c r="M3478">
        <v>3.420458</v>
      </c>
      <c r="N3478">
        <v>6.5301970000000003</v>
      </c>
      <c r="O3478">
        <v>3452</v>
      </c>
      <c r="P3478" t="s">
        <v>59</v>
      </c>
      <c r="Q3478" t="s">
        <v>60</v>
      </c>
    </row>
    <row r="3479" spans="1:17" x14ac:dyDescent="0.25">
      <c r="A3479" t="s">
        <v>30</v>
      </c>
      <c r="B3479" t="s">
        <v>36</v>
      </c>
      <c r="C3479" t="s">
        <v>50</v>
      </c>
      <c r="D3479" t="s">
        <v>26</v>
      </c>
      <c r="E3479" s="2">
        <v>18</v>
      </c>
      <c r="F3479" t="str">
        <f t="shared" si="54"/>
        <v>Average Per Ton1-in-2July Monthly System Peak DayAll18</v>
      </c>
      <c r="G3479">
        <v>0.71787389999999995</v>
      </c>
      <c r="H3479">
        <v>0.76028450000000003</v>
      </c>
      <c r="I3479">
        <v>80.766400000000004</v>
      </c>
      <c r="J3479">
        <v>-0.1243068</v>
      </c>
      <c r="K3479">
        <v>-2.58088E-2</v>
      </c>
      <c r="L3479">
        <v>4.24106E-2</v>
      </c>
      <c r="M3479">
        <v>0.11063000000000001</v>
      </c>
      <c r="N3479">
        <v>0.20912800000000001</v>
      </c>
      <c r="O3479">
        <v>4789</v>
      </c>
      <c r="P3479" t="s">
        <v>59</v>
      </c>
      <c r="Q3479" t="s">
        <v>60</v>
      </c>
    </row>
    <row r="3480" spans="1:17" x14ac:dyDescent="0.25">
      <c r="A3480" t="s">
        <v>28</v>
      </c>
      <c r="B3480" t="s">
        <v>36</v>
      </c>
      <c r="C3480" t="s">
        <v>50</v>
      </c>
      <c r="D3480" t="s">
        <v>26</v>
      </c>
      <c r="E3480" s="2">
        <v>18</v>
      </c>
      <c r="F3480" t="str">
        <f t="shared" si="54"/>
        <v>Average Per Premise1-in-2July Monthly System Peak DayAll18</v>
      </c>
      <c r="G3480">
        <v>6.586138</v>
      </c>
      <c r="H3480">
        <v>6.9752340000000004</v>
      </c>
      <c r="I3480">
        <v>80.766400000000004</v>
      </c>
      <c r="J3480">
        <v>-1.1404529999999999</v>
      </c>
      <c r="K3480">
        <v>-0.23678289999999999</v>
      </c>
      <c r="L3480">
        <v>0.38909640000000001</v>
      </c>
      <c r="M3480">
        <v>1.0149760000000001</v>
      </c>
      <c r="N3480">
        <v>1.9186460000000001</v>
      </c>
      <c r="O3480">
        <v>4789</v>
      </c>
      <c r="P3480" t="s">
        <v>59</v>
      </c>
      <c r="Q3480" t="s">
        <v>60</v>
      </c>
    </row>
    <row r="3481" spans="1:17" x14ac:dyDescent="0.25">
      <c r="A3481" t="s">
        <v>29</v>
      </c>
      <c r="B3481" t="s">
        <v>36</v>
      </c>
      <c r="C3481" t="s">
        <v>50</v>
      </c>
      <c r="D3481" t="s">
        <v>26</v>
      </c>
      <c r="E3481" s="2">
        <v>18</v>
      </c>
      <c r="F3481" t="str">
        <f t="shared" si="54"/>
        <v>Average Per Device1-in-2July Monthly System Peak DayAll18</v>
      </c>
      <c r="G3481">
        <v>2.7858160000000001</v>
      </c>
      <c r="H3481">
        <v>2.9503970000000002</v>
      </c>
      <c r="I3481">
        <v>80.766400000000004</v>
      </c>
      <c r="J3481">
        <v>-0.48239100000000001</v>
      </c>
      <c r="K3481">
        <v>-0.10015490000000001</v>
      </c>
      <c r="L3481">
        <v>0.1645807</v>
      </c>
      <c r="M3481">
        <v>0.42931629999999998</v>
      </c>
      <c r="N3481">
        <v>0.81155239999999995</v>
      </c>
      <c r="O3481">
        <v>4789</v>
      </c>
      <c r="P3481" t="s">
        <v>59</v>
      </c>
      <c r="Q3481" t="s">
        <v>60</v>
      </c>
    </row>
    <row r="3482" spans="1:17" x14ac:dyDescent="0.25">
      <c r="A3482" t="s">
        <v>43</v>
      </c>
      <c r="B3482" t="s">
        <v>36</v>
      </c>
      <c r="C3482" t="s">
        <v>50</v>
      </c>
      <c r="D3482" t="s">
        <v>26</v>
      </c>
      <c r="E3482" s="2">
        <v>18</v>
      </c>
      <c r="F3482" t="str">
        <f t="shared" si="54"/>
        <v>Aggregate1-in-2July Monthly System Peak DayAll18</v>
      </c>
      <c r="G3482">
        <v>31.54101</v>
      </c>
      <c r="H3482">
        <v>33.404400000000003</v>
      </c>
      <c r="I3482">
        <v>80.766400000000004</v>
      </c>
      <c r="J3482">
        <v>-5.4616309999999997</v>
      </c>
      <c r="K3482">
        <v>-1.133953</v>
      </c>
      <c r="L3482">
        <v>1.863383</v>
      </c>
      <c r="M3482">
        <v>4.8607189999999996</v>
      </c>
      <c r="N3482">
        <v>9.1883970000000001</v>
      </c>
      <c r="O3482">
        <v>4789</v>
      </c>
      <c r="P3482" t="s">
        <v>59</v>
      </c>
      <c r="Q3482" t="s">
        <v>60</v>
      </c>
    </row>
    <row r="3483" spans="1:17" x14ac:dyDescent="0.25">
      <c r="A3483" t="s">
        <v>30</v>
      </c>
      <c r="B3483" t="s">
        <v>36</v>
      </c>
      <c r="C3483" t="s">
        <v>51</v>
      </c>
      <c r="D3483" t="s">
        <v>48</v>
      </c>
      <c r="E3483" s="2">
        <v>18</v>
      </c>
      <c r="F3483" t="str">
        <f t="shared" si="54"/>
        <v>Average Per Ton1-in-2June Monthly System Peak Day30% Cycling18</v>
      </c>
      <c r="G3483">
        <v>0.60587530000000001</v>
      </c>
      <c r="H3483">
        <v>0.64401330000000001</v>
      </c>
      <c r="I3483">
        <v>72.142799999999994</v>
      </c>
      <c r="J3483">
        <v>-0.1157484</v>
      </c>
      <c r="K3483">
        <v>-2.4830999999999999E-2</v>
      </c>
      <c r="L3483">
        <v>3.8138100000000001E-2</v>
      </c>
      <c r="M3483">
        <v>0.10110719999999999</v>
      </c>
      <c r="N3483">
        <v>0.19202449999999999</v>
      </c>
      <c r="O3483">
        <v>1337</v>
      </c>
      <c r="P3483" t="s">
        <v>59</v>
      </c>
      <c r="Q3483" t="s">
        <v>60</v>
      </c>
    </row>
    <row r="3484" spans="1:17" x14ac:dyDescent="0.25">
      <c r="A3484" t="s">
        <v>28</v>
      </c>
      <c r="B3484" t="s">
        <v>36</v>
      </c>
      <c r="C3484" t="s">
        <v>51</v>
      </c>
      <c r="D3484" t="s">
        <v>48</v>
      </c>
      <c r="E3484" s="2">
        <v>18</v>
      </c>
      <c r="F3484" t="str">
        <f t="shared" si="54"/>
        <v>Average Per Premise1-in-2June Monthly System Peak Day30% Cycling18</v>
      </c>
      <c r="G3484">
        <v>6.4280780000000002</v>
      </c>
      <c r="H3484">
        <v>6.8327070000000001</v>
      </c>
      <c r="I3484">
        <v>72.142799999999994</v>
      </c>
      <c r="J3484">
        <v>-1.2280409999999999</v>
      </c>
      <c r="K3484">
        <v>-0.26344640000000002</v>
      </c>
      <c r="L3484">
        <v>0.40462870000000001</v>
      </c>
      <c r="M3484">
        <v>1.0727040000000001</v>
      </c>
      <c r="N3484">
        <v>2.0372979999999998</v>
      </c>
      <c r="O3484">
        <v>1337</v>
      </c>
      <c r="P3484" t="s">
        <v>59</v>
      </c>
      <c r="Q3484" t="s">
        <v>60</v>
      </c>
    </row>
    <row r="3485" spans="1:17" x14ac:dyDescent="0.25">
      <c r="A3485" t="s">
        <v>29</v>
      </c>
      <c r="B3485" t="s">
        <v>36</v>
      </c>
      <c r="C3485" t="s">
        <v>51</v>
      </c>
      <c r="D3485" t="s">
        <v>48</v>
      </c>
      <c r="E3485" s="2">
        <v>18</v>
      </c>
      <c r="F3485" t="str">
        <f t="shared" si="54"/>
        <v>Average Per Device1-in-2June Monthly System Peak Day30% Cycling18</v>
      </c>
      <c r="G3485">
        <v>2.3539690000000002</v>
      </c>
      <c r="H3485">
        <v>2.5021439999999999</v>
      </c>
      <c r="I3485">
        <v>72.142799999999994</v>
      </c>
      <c r="J3485">
        <v>-0.44970979999999999</v>
      </c>
      <c r="K3485">
        <v>-9.6474299999999999E-2</v>
      </c>
      <c r="L3485">
        <v>0.14817549999999999</v>
      </c>
      <c r="M3485">
        <v>0.39282519999999999</v>
      </c>
      <c r="N3485">
        <v>0.74606070000000002</v>
      </c>
      <c r="O3485">
        <v>1337</v>
      </c>
      <c r="P3485" t="s">
        <v>59</v>
      </c>
      <c r="Q3485" t="s">
        <v>60</v>
      </c>
    </row>
    <row r="3486" spans="1:17" x14ac:dyDescent="0.25">
      <c r="A3486" t="s">
        <v>43</v>
      </c>
      <c r="B3486" t="s">
        <v>36</v>
      </c>
      <c r="C3486" t="s">
        <v>51</v>
      </c>
      <c r="D3486" t="s">
        <v>48</v>
      </c>
      <c r="E3486" s="2">
        <v>18</v>
      </c>
      <c r="F3486" t="str">
        <f t="shared" si="54"/>
        <v>Aggregate1-in-2June Monthly System Peak Day30% Cycling18</v>
      </c>
      <c r="G3486">
        <v>8.594341</v>
      </c>
      <c r="H3486">
        <v>9.1353290000000005</v>
      </c>
      <c r="I3486">
        <v>72.142799999999994</v>
      </c>
      <c r="J3486">
        <v>-1.6418900000000001</v>
      </c>
      <c r="K3486">
        <v>-0.35222779999999998</v>
      </c>
      <c r="L3486">
        <v>0.54098860000000004</v>
      </c>
      <c r="M3486">
        <v>1.434205</v>
      </c>
      <c r="N3486">
        <v>2.723868</v>
      </c>
      <c r="O3486">
        <v>1337</v>
      </c>
      <c r="P3486" t="s">
        <v>59</v>
      </c>
      <c r="Q3486" t="s">
        <v>60</v>
      </c>
    </row>
    <row r="3487" spans="1:17" x14ac:dyDescent="0.25">
      <c r="A3487" t="s">
        <v>30</v>
      </c>
      <c r="B3487" t="s">
        <v>36</v>
      </c>
      <c r="C3487" t="s">
        <v>51</v>
      </c>
      <c r="D3487" t="s">
        <v>31</v>
      </c>
      <c r="E3487" s="2">
        <v>18</v>
      </c>
      <c r="F3487" t="str">
        <f t="shared" si="54"/>
        <v>Average Per Ton1-in-2June Monthly System Peak Day50% Cycling18</v>
      </c>
      <c r="G3487">
        <v>0.71290030000000004</v>
      </c>
      <c r="H3487">
        <v>0.74445300000000003</v>
      </c>
      <c r="I3487">
        <v>71.861000000000004</v>
      </c>
      <c r="J3487">
        <v>-0.1606552</v>
      </c>
      <c r="K3487">
        <v>-4.7097199999999999E-2</v>
      </c>
      <c r="L3487">
        <v>3.1552700000000003E-2</v>
      </c>
      <c r="M3487">
        <v>0.1102026</v>
      </c>
      <c r="N3487">
        <v>0.2237605</v>
      </c>
      <c r="O3487">
        <v>3452</v>
      </c>
      <c r="P3487" t="s">
        <v>59</v>
      </c>
      <c r="Q3487" t="s">
        <v>60</v>
      </c>
    </row>
    <row r="3488" spans="1:17" x14ac:dyDescent="0.25">
      <c r="A3488" t="s">
        <v>28</v>
      </c>
      <c r="B3488" t="s">
        <v>36</v>
      </c>
      <c r="C3488" t="s">
        <v>51</v>
      </c>
      <c r="D3488" t="s">
        <v>31</v>
      </c>
      <c r="E3488" s="2">
        <v>18</v>
      </c>
      <c r="F3488" t="str">
        <f t="shared" si="54"/>
        <v>Average Per Premise1-in-2June Monthly System Peak Day50% Cycling18</v>
      </c>
      <c r="G3488">
        <v>6.1442639999999997</v>
      </c>
      <c r="H3488">
        <v>6.416207</v>
      </c>
      <c r="I3488">
        <v>71.861000000000004</v>
      </c>
      <c r="J3488">
        <v>-1.384636</v>
      </c>
      <c r="K3488">
        <v>-0.4059161</v>
      </c>
      <c r="L3488">
        <v>0.27194259999999998</v>
      </c>
      <c r="M3488">
        <v>0.94980140000000002</v>
      </c>
      <c r="N3488">
        <v>1.9285220000000001</v>
      </c>
      <c r="O3488">
        <v>3452</v>
      </c>
      <c r="P3488" t="s">
        <v>59</v>
      </c>
      <c r="Q3488" t="s">
        <v>60</v>
      </c>
    </row>
    <row r="3489" spans="1:17" x14ac:dyDescent="0.25">
      <c r="A3489" t="s">
        <v>29</v>
      </c>
      <c r="B3489" t="s">
        <v>36</v>
      </c>
      <c r="C3489" t="s">
        <v>51</v>
      </c>
      <c r="D3489" t="s">
        <v>31</v>
      </c>
      <c r="E3489" s="2">
        <v>18</v>
      </c>
      <c r="F3489" t="str">
        <f t="shared" si="54"/>
        <v>Average Per Device1-in-2June Monthly System Peak Day50% Cycling18</v>
      </c>
      <c r="G3489">
        <v>2.7649590000000002</v>
      </c>
      <c r="H3489">
        <v>2.8873350000000002</v>
      </c>
      <c r="I3489">
        <v>71.861000000000004</v>
      </c>
      <c r="J3489">
        <v>-0.62309539999999997</v>
      </c>
      <c r="K3489">
        <v>-0.18266489999999999</v>
      </c>
      <c r="L3489">
        <v>0.1223759</v>
      </c>
      <c r="M3489">
        <v>0.42741679999999999</v>
      </c>
      <c r="N3489">
        <v>0.86784729999999999</v>
      </c>
      <c r="O3489">
        <v>3452</v>
      </c>
      <c r="P3489" t="s">
        <v>59</v>
      </c>
      <c r="Q3489" t="s">
        <v>60</v>
      </c>
    </row>
    <row r="3490" spans="1:17" x14ac:dyDescent="0.25">
      <c r="A3490" t="s">
        <v>43</v>
      </c>
      <c r="B3490" t="s">
        <v>36</v>
      </c>
      <c r="C3490" t="s">
        <v>51</v>
      </c>
      <c r="D3490" t="s">
        <v>31</v>
      </c>
      <c r="E3490" s="2">
        <v>18</v>
      </c>
      <c r="F3490" t="str">
        <f t="shared" si="54"/>
        <v>Aggregate1-in-2June Monthly System Peak Day50% Cycling18</v>
      </c>
      <c r="G3490">
        <v>21.21</v>
      </c>
      <c r="H3490">
        <v>22.14874</v>
      </c>
      <c r="I3490">
        <v>71.861000000000004</v>
      </c>
      <c r="J3490">
        <v>-4.7797650000000003</v>
      </c>
      <c r="K3490">
        <v>-1.401222</v>
      </c>
      <c r="L3490">
        <v>0.93874590000000002</v>
      </c>
      <c r="M3490">
        <v>3.2787139999999999</v>
      </c>
      <c r="N3490">
        <v>6.6572570000000004</v>
      </c>
      <c r="O3490">
        <v>3452</v>
      </c>
      <c r="P3490" t="s">
        <v>59</v>
      </c>
      <c r="Q3490" t="s">
        <v>60</v>
      </c>
    </row>
    <row r="3491" spans="1:17" x14ac:dyDescent="0.25">
      <c r="A3491" t="s">
        <v>30</v>
      </c>
      <c r="B3491" t="s">
        <v>36</v>
      </c>
      <c r="C3491" t="s">
        <v>51</v>
      </c>
      <c r="D3491" t="s">
        <v>26</v>
      </c>
      <c r="E3491" s="2">
        <v>18</v>
      </c>
      <c r="F3491" t="str">
        <f t="shared" si="54"/>
        <v>Average Per Ton1-in-2June Monthly System Peak DayAll18</v>
      </c>
      <c r="G3491">
        <v>0.68301889999999998</v>
      </c>
      <c r="H3491">
        <v>0.71641030000000006</v>
      </c>
      <c r="I3491">
        <v>71.939700000000002</v>
      </c>
      <c r="J3491">
        <v>-0.1481172</v>
      </c>
      <c r="K3491">
        <v>-4.08805E-2</v>
      </c>
      <c r="L3491">
        <v>3.3391299999999999E-2</v>
      </c>
      <c r="M3491">
        <v>0.1076631</v>
      </c>
      <c r="N3491">
        <v>0.2148998</v>
      </c>
      <c r="O3491">
        <v>4789</v>
      </c>
      <c r="P3491" t="s">
        <v>59</v>
      </c>
      <c r="Q3491" t="s">
        <v>60</v>
      </c>
    </row>
    <row r="3492" spans="1:17" x14ac:dyDescent="0.25">
      <c r="A3492" t="s">
        <v>28</v>
      </c>
      <c r="B3492" t="s">
        <v>36</v>
      </c>
      <c r="C3492" t="s">
        <v>51</v>
      </c>
      <c r="D3492" t="s">
        <v>26</v>
      </c>
      <c r="E3492" s="2">
        <v>18</v>
      </c>
      <c r="F3492" t="str">
        <f t="shared" si="54"/>
        <v>Average Per Premise1-in-2June Monthly System Peak DayAll18</v>
      </c>
      <c r="G3492">
        <v>6.2663599999999997</v>
      </c>
      <c r="H3492">
        <v>6.5727089999999997</v>
      </c>
      <c r="I3492">
        <v>71.939700000000002</v>
      </c>
      <c r="J3492">
        <v>-1.3589020000000001</v>
      </c>
      <c r="K3492">
        <v>-0.37505820000000001</v>
      </c>
      <c r="L3492">
        <v>0.30634879999999998</v>
      </c>
      <c r="M3492">
        <v>0.98775590000000002</v>
      </c>
      <c r="N3492">
        <v>1.9715990000000001</v>
      </c>
      <c r="O3492">
        <v>4789</v>
      </c>
      <c r="P3492" t="s">
        <v>59</v>
      </c>
      <c r="Q3492" t="s">
        <v>60</v>
      </c>
    </row>
    <row r="3493" spans="1:17" x14ac:dyDescent="0.25">
      <c r="A3493" t="s">
        <v>29</v>
      </c>
      <c r="B3493" t="s">
        <v>36</v>
      </c>
      <c r="C3493" t="s">
        <v>51</v>
      </c>
      <c r="D3493" t="s">
        <v>26</v>
      </c>
      <c r="E3493" s="2">
        <v>18</v>
      </c>
      <c r="F3493" t="str">
        <f t="shared" si="54"/>
        <v>Average Per Device1-in-2June Monthly System Peak DayAll18</v>
      </c>
      <c r="G3493">
        <v>2.6505559999999999</v>
      </c>
      <c r="H3493">
        <v>2.7801360000000002</v>
      </c>
      <c r="I3493">
        <v>71.939700000000002</v>
      </c>
      <c r="J3493">
        <v>-0.57479069999999999</v>
      </c>
      <c r="K3493">
        <v>-0.1586428</v>
      </c>
      <c r="L3493">
        <v>0.12958</v>
      </c>
      <c r="M3493">
        <v>0.41780279999999997</v>
      </c>
      <c r="N3493">
        <v>0.83395070000000004</v>
      </c>
      <c r="O3493">
        <v>4789</v>
      </c>
      <c r="P3493" t="s">
        <v>59</v>
      </c>
      <c r="Q3493" t="s">
        <v>60</v>
      </c>
    </row>
    <row r="3494" spans="1:17" x14ac:dyDescent="0.25">
      <c r="A3494" t="s">
        <v>43</v>
      </c>
      <c r="B3494" t="s">
        <v>36</v>
      </c>
      <c r="C3494" t="s">
        <v>51</v>
      </c>
      <c r="D3494" t="s">
        <v>26</v>
      </c>
      <c r="E3494" s="2">
        <v>18</v>
      </c>
      <c r="F3494" t="str">
        <f t="shared" si="54"/>
        <v>Aggregate1-in-2June Monthly System Peak DayAll18</v>
      </c>
      <c r="G3494">
        <v>30.009599999999999</v>
      </c>
      <c r="H3494">
        <v>31.476700000000001</v>
      </c>
      <c r="I3494">
        <v>71.939700000000002</v>
      </c>
      <c r="J3494">
        <v>-6.5077809999999996</v>
      </c>
      <c r="K3494">
        <v>-1.796154</v>
      </c>
      <c r="L3494">
        <v>1.4671050000000001</v>
      </c>
      <c r="M3494">
        <v>4.7303629999999997</v>
      </c>
      <c r="N3494">
        <v>9.4419900000000005</v>
      </c>
      <c r="O3494">
        <v>4789</v>
      </c>
      <c r="P3494" t="s">
        <v>59</v>
      </c>
      <c r="Q3494" t="s">
        <v>60</v>
      </c>
    </row>
    <row r="3495" spans="1:17" x14ac:dyDescent="0.25">
      <c r="A3495" t="s">
        <v>30</v>
      </c>
      <c r="B3495" t="s">
        <v>36</v>
      </c>
      <c r="C3495" t="s">
        <v>52</v>
      </c>
      <c r="D3495" t="s">
        <v>48</v>
      </c>
      <c r="E3495" s="2">
        <v>18</v>
      </c>
      <c r="F3495" t="str">
        <f t="shared" si="54"/>
        <v>Average Per Ton1-in-2May Monthly System Peak Day30% Cycling18</v>
      </c>
      <c r="G3495">
        <v>0.50177850000000002</v>
      </c>
      <c r="H3495">
        <v>0.53431220000000001</v>
      </c>
      <c r="I3495">
        <v>66.887100000000004</v>
      </c>
      <c r="J3495">
        <v>-0.14568049999999999</v>
      </c>
      <c r="K3495">
        <v>-4.0390099999999998E-2</v>
      </c>
      <c r="L3495">
        <v>3.2533699999999999E-2</v>
      </c>
      <c r="M3495">
        <v>0.10545740000000001</v>
      </c>
      <c r="N3495">
        <v>0.21074780000000001</v>
      </c>
      <c r="O3495">
        <v>1337</v>
      </c>
      <c r="P3495" t="s">
        <v>59</v>
      </c>
      <c r="Q3495" t="s">
        <v>60</v>
      </c>
    </row>
    <row r="3496" spans="1:17" x14ac:dyDescent="0.25">
      <c r="A3496" t="s">
        <v>28</v>
      </c>
      <c r="B3496" t="s">
        <v>36</v>
      </c>
      <c r="C3496" t="s">
        <v>52</v>
      </c>
      <c r="D3496" t="s">
        <v>48</v>
      </c>
      <c r="E3496" s="2">
        <v>18</v>
      </c>
      <c r="F3496" t="str">
        <f t="shared" si="54"/>
        <v>Average Per Premise1-in-2May Monthly System Peak Day30% Cycling18</v>
      </c>
      <c r="G3496">
        <v>5.3236569999999999</v>
      </c>
      <c r="H3496">
        <v>5.668825</v>
      </c>
      <c r="I3496">
        <v>66.887100000000004</v>
      </c>
      <c r="J3496">
        <v>-1.5456080000000001</v>
      </c>
      <c r="K3496">
        <v>-0.42852200000000001</v>
      </c>
      <c r="L3496">
        <v>0.34516829999999998</v>
      </c>
      <c r="M3496">
        <v>1.118859</v>
      </c>
      <c r="N3496">
        <v>2.2359450000000001</v>
      </c>
      <c r="O3496">
        <v>1337</v>
      </c>
      <c r="P3496" t="s">
        <v>59</v>
      </c>
      <c r="Q3496" t="s">
        <v>60</v>
      </c>
    </row>
    <row r="3497" spans="1:17" x14ac:dyDescent="0.25">
      <c r="A3497" t="s">
        <v>29</v>
      </c>
      <c r="B3497" t="s">
        <v>36</v>
      </c>
      <c r="C3497" t="s">
        <v>52</v>
      </c>
      <c r="D3497" t="s">
        <v>48</v>
      </c>
      <c r="E3497" s="2">
        <v>18</v>
      </c>
      <c r="F3497" t="str">
        <f t="shared" si="54"/>
        <v>Average Per Device1-in-2May Monthly System Peak Day30% Cycling18</v>
      </c>
      <c r="G3497">
        <v>1.9495290000000001</v>
      </c>
      <c r="H3497">
        <v>2.0759300000000001</v>
      </c>
      <c r="I3497">
        <v>66.887100000000004</v>
      </c>
      <c r="J3497">
        <v>-0.56600329999999999</v>
      </c>
      <c r="K3497">
        <v>-0.15692519999999999</v>
      </c>
      <c r="L3497">
        <v>0.12640100000000001</v>
      </c>
      <c r="M3497">
        <v>0.40972720000000001</v>
      </c>
      <c r="N3497">
        <v>0.81880520000000001</v>
      </c>
      <c r="O3497">
        <v>1337</v>
      </c>
      <c r="P3497" t="s">
        <v>59</v>
      </c>
      <c r="Q3497" t="s">
        <v>60</v>
      </c>
    </row>
    <row r="3498" spans="1:17" x14ac:dyDescent="0.25">
      <c r="A3498" t="s">
        <v>43</v>
      </c>
      <c r="B3498" t="s">
        <v>36</v>
      </c>
      <c r="C3498" t="s">
        <v>52</v>
      </c>
      <c r="D3498" t="s">
        <v>48</v>
      </c>
      <c r="E3498" s="2">
        <v>18</v>
      </c>
      <c r="F3498" t="str">
        <f t="shared" si="54"/>
        <v>Aggregate1-in-2May Monthly System Peak Day30% Cycling18</v>
      </c>
      <c r="G3498">
        <v>7.1177289999999998</v>
      </c>
      <c r="H3498">
        <v>7.5792190000000002</v>
      </c>
      <c r="I3498">
        <v>66.887100000000004</v>
      </c>
      <c r="J3498">
        <v>-2.066478</v>
      </c>
      <c r="K3498">
        <v>-0.57293400000000005</v>
      </c>
      <c r="L3498">
        <v>0.46149000000000001</v>
      </c>
      <c r="M3498">
        <v>1.495914</v>
      </c>
      <c r="N3498">
        <v>2.9894579999999999</v>
      </c>
      <c r="O3498">
        <v>1337</v>
      </c>
      <c r="P3498" t="s">
        <v>59</v>
      </c>
      <c r="Q3498" t="s">
        <v>60</v>
      </c>
    </row>
    <row r="3499" spans="1:17" x14ac:dyDescent="0.25">
      <c r="A3499" t="s">
        <v>30</v>
      </c>
      <c r="B3499" t="s">
        <v>36</v>
      </c>
      <c r="C3499" t="s">
        <v>52</v>
      </c>
      <c r="D3499" t="s">
        <v>31</v>
      </c>
      <c r="E3499" s="2">
        <v>18</v>
      </c>
      <c r="F3499" t="str">
        <f t="shared" si="54"/>
        <v>Average Per Ton1-in-2May Monthly System Peak Day50% Cycling18</v>
      </c>
      <c r="G3499">
        <v>0.68247020000000003</v>
      </c>
      <c r="H3499">
        <v>0.69778850000000003</v>
      </c>
      <c r="I3499">
        <v>66.603399999999993</v>
      </c>
      <c r="J3499">
        <v>-0.20670930000000001</v>
      </c>
      <c r="K3499">
        <v>-7.5533600000000006E-2</v>
      </c>
      <c r="L3499">
        <v>1.53183E-2</v>
      </c>
      <c r="M3499">
        <v>0.10617020000000001</v>
      </c>
      <c r="N3499">
        <v>0.2373459</v>
      </c>
      <c r="O3499">
        <v>3452</v>
      </c>
      <c r="P3499" t="s">
        <v>59</v>
      </c>
      <c r="Q3499" t="s">
        <v>60</v>
      </c>
    </row>
    <row r="3500" spans="1:17" x14ac:dyDescent="0.25">
      <c r="A3500" t="s">
        <v>28</v>
      </c>
      <c r="B3500" t="s">
        <v>36</v>
      </c>
      <c r="C3500" t="s">
        <v>52</v>
      </c>
      <c r="D3500" t="s">
        <v>31</v>
      </c>
      <c r="E3500" s="2">
        <v>18</v>
      </c>
      <c r="F3500" t="str">
        <f t="shared" si="54"/>
        <v>Average Per Premise1-in-2May Monthly System Peak Day50% Cycling18</v>
      </c>
      <c r="G3500">
        <v>5.881996</v>
      </c>
      <c r="H3500">
        <v>6.0140190000000002</v>
      </c>
      <c r="I3500">
        <v>66.603399999999993</v>
      </c>
      <c r="J3500">
        <v>-1.781563</v>
      </c>
      <c r="K3500">
        <v>-0.65100049999999998</v>
      </c>
      <c r="L3500">
        <v>0.13202359999999999</v>
      </c>
      <c r="M3500">
        <v>0.91504759999999996</v>
      </c>
      <c r="N3500">
        <v>2.0456099999999999</v>
      </c>
      <c r="O3500">
        <v>3452</v>
      </c>
      <c r="P3500" t="s">
        <v>59</v>
      </c>
      <c r="Q3500" t="s">
        <v>60</v>
      </c>
    </row>
    <row r="3501" spans="1:17" x14ac:dyDescent="0.25">
      <c r="A3501" t="s">
        <v>29</v>
      </c>
      <c r="B3501" t="s">
        <v>36</v>
      </c>
      <c r="C3501" t="s">
        <v>52</v>
      </c>
      <c r="D3501" t="s">
        <v>31</v>
      </c>
      <c r="E3501" s="2">
        <v>18</v>
      </c>
      <c r="F3501" t="str">
        <f t="shared" si="54"/>
        <v>Average Per Device1-in-2May Monthly System Peak Day50% Cycling18</v>
      </c>
      <c r="G3501">
        <v>2.6469360000000002</v>
      </c>
      <c r="H3501">
        <v>2.7063480000000002</v>
      </c>
      <c r="I3501">
        <v>66.603399999999993</v>
      </c>
      <c r="J3501">
        <v>-0.80171479999999995</v>
      </c>
      <c r="K3501">
        <v>-0.29295450000000001</v>
      </c>
      <c r="L3501">
        <v>5.9411499999999999E-2</v>
      </c>
      <c r="M3501">
        <v>0.41177740000000002</v>
      </c>
      <c r="N3501">
        <v>0.92053779999999996</v>
      </c>
      <c r="O3501">
        <v>3452</v>
      </c>
      <c r="P3501" t="s">
        <v>59</v>
      </c>
      <c r="Q3501" t="s">
        <v>60</v>
      </c>
    </row>
    <row r="3502" spans="1:17" x14ac:dyDescent="0.25">
      <c r="A3502" t="s">
        <v>43</v>
      </c>
      <c r="B3502" t="s">
        <v>36</v>
      </c>
      <c r="C3502" t="s">
        <v>52</v>
      </c>
      <c r="D3502" t="s">
        <v>31</v>
      </c>
      <c r="E3502" s="2">
        <v>18</v>
      </c>
      <c r="F3502" t="str">
        <f t="shared" si="54"/>
        <v>Aggregate1-in-2May Monthly System Peak Day50% Cycling18</v>
      </c>
      <c r="G3502">
        <v>20.304649999999999</v>
      </c>
      <c r="H3502">
        <v>20.760390000000001</v>
      </c>
      <c r="I3502">
        <v>66.603399999999993</v>
      </c>
      <c r="J3502">
        <v>-6.1499550000000003</v>
      </c>
      <c r="K3502">
        <v>-2.2472539999999999</v>
      </c>
      <c r="L3502">
        <v>0.45574530000000002</v>
      </c>
      <c r="M3502">
        <v>3.158744</v>
      </c>
      <c r="N3502">
        <v>7.0614460000000001</v>
      </c>
      <c r="O3502">
        <v>3452</v>
      </c>
      <c r="P3502" t="s">
        <v>59</v>
      </c>
      <c r="Q3502" t="s">
        <v>60</v>
      </c>
    </row>
    <row r="3503" spans="1:17" x14ac:dyDescent="0.25">
      <c r="A3503" t="s">
        <v>30</v>
      </c>
      <c r="B3503" t="s">
        <v>36</v>
      </c>
      <c r="C3503" t="s">
        <v>52</v>
      </c>
      <c r="D3503" t="s">
        <v>26</v>
      </c>
      <c r="E3503" s="2">
        <v>18</v>
      </c>
      <c r="F3503" t="str">
        <f t="shared" si="54"/>
        <v>Average Per Ton1-in-2May Monthly System Peak DayAll18</v>
      </c>
      <c r="G3503">
        <v>0.6320211</v>
      </c>
      <c r="H3503">
        <v>0.65214589999999995</v>
      </c>
      <c r="I3503">
        <v>66.682599999999994</v>
      </c>
      <c r="J3503">
        <v>-0.18967010000000001</v>
      </c>
      <c r="K3503">
        <v>-6.5721600000000005E-2</v>
      </c>
      <c r="L3503">
        <v>2.0124800000000002E-2</v>
      </c>
      <c r="M3503">
        <v>0.1059712</v>
      </c>
      <c r="N3503">
        <v>0.2299197</v>
      </c>
      <c r="O3503">
        <v>4789</v>
      </c>
      <c r="P3503" t="s">
        <v>59</v>
      </c>
      <c r="Q3503" t="s">
        <v>60</v>
      </c>
    </row>
    <row r="3504" spans="1:17" x14ac:dyDescent="0.25">
      <c r="A3504" t="s">
        <v>28</v>
      </c>
      <c r="B3504" t="s">
        <v>36</v>
      </c>
      <c r="C3504" t="s">
        <v>52</v>
      </c>
      <c r="D3504" t="s">
        <v>26</v>
      </c>
      <c r="E3504" s="2">
        <v>18</v>
      </c>
      <c r="F3504" t="str">
        <f t="shared" si="54"/>
        <v>Average Per Premise1-in-2May Monthly System Peak DayAll18</v>
      </c>
      <c r="G3504">
        <v>5.7984799999999996</v>
      </c>
      <c r="H3504">
        <v>5.9831149999999997</v>
      </c>
      <c r="I3504">
        <v>66.682599999999994</v>
      </c>
      <c r="J3504">
        <v>-1.740129</v>
      </c>
      <c r="K3504">
        <v>-0.60296269999999996</v>
      </c>
      <c r="L3504">
        <v>0.1846353</v>
      </c>
      <c r="M3504">
        <v>0.97223329999999997</v>
      </c>
      <c r="N3504">
        <v>2.1093999999999999</v>
      </c>
      <c r="O3504">
        <v>4789</v>
      </c>
      <c r="P3504" t="s">
        <v>59</v>
      </c>
      <c r="Q3504" t="s">
        <v>60</v>
      </c>
    </row>
    <row r="3505" spans="1:17" x14ac:dyDescent="0.25">
      <c r="A3505" t="s">
        <v>29</v>
      </c>
      <c r="B3505" t="s">
        <v>36</v>
      </c>
      <c r="C3505" t="s">
        <v>52</v>
      </c>
      <c r="D3505" t="s">
        <v>26</v>
      </c>
      <c r="E3505" s="2">
        <v>18</v>
      </c>
      <c r="F3505" t="str">
        <f t="shared" si="54"/>
        <v>Average Per Device1-in-2May Monthly System Peak DayAll18</v>
      </c>
      <c r="G3505">
        <v>2.4526520000000001</v>
      </c>
      <c r="H3505">
        <v>2.5307490000000001</v>
      </c>
      <c r="I3505">
        <v>66.682599999999994</v>
      </c>
      <c r="J3505">
        <v>-0.736043</v>
      </c>
      <c r="K3505">
        <v>-0.2550423</v>
      </c>
      <c r="L3505">
        <v>7.8097399999999997E-2</v>
      </c>
      <c r="M3505">
        <v>0.41123700000000002</v>
      </c>
      <c r="N3505">
        <v>0.89223770000000002</v>
      </c>
      <c r="O3505">
        <v>4789</v>
      </c>
      <c r="P3505" t="s">
        <v>59</v>
      </c>
      <c r="Q3505" t="s">
        <v>60</v>
      </c>
    </row>
    <row r="3506" spans="1:17" x14ac:dyDescent="0.25">
      <c r="A3506" t="s">
        <v>43</v>
      </c>
      <c r="B3506" t="s">
        <v>36</v>
      </c>
      <c r="C3506" t="s">
        <v>52</v>
      </c>
      <c r="D3506" t="s">
        <v>26</v>
      </c>
      <c r="E3506" s="2">
        <v>18</v>
      </c>
      <c r="F3506" t="str">
        <f t="shared" si="54"/>
        <v>Aggregate1-in-2May Monthly System Peak DayAll18</v>
      </c>
      <c r="G3506">
        <v>27.768920000000001</v>
      </c>
      <c r="H3506">
        <v>28.65314</v>
      </c>
      <c r="I3506">
        <v>66.682599999999994</v>
      </c>
      <c r="J3506">
        <v>-8.3334779999999995</v>
      </c>
      <c r="K3506">
        <v>-2.887588</v>
      </c>
      <c r="L3506">
        <v>0.88421839999999996</v>
      </c>
      <c r="M3506">
        <v>4.6560249999999996</v>
      </c>
      <c r="N3506">
        <v>10.10192</v>
      </c>
      <c r="O3506">
        <v>4789</v>
      </c>
      <c r="P3506" t="s">
        <v>59</v>
      </c>
      <c r="Q3506" t="s">
        <v>60</v>
      </c>
    </row>
    <row r="3507" spans="1:17" x14ac:dyDescent="0.25">
      <c r="A3507" t="s">
        <v>30</v>
      </c>
      <c r="B3507" t="s">
        <v>36</v>
      </c>
      <c r="C3507" t="s">
        <v>53</v>
      </c>
      <c r="D3507" t="s">
        <v>48</v>
      </c>
      <c r="E3507" s="2">
        <v>18</v>
      </c>
      <c r="F3507" t="str">
        <f t="shared" si="54"/>
        <v>Average Per Ton1-in-2October Monthly System Peak Day30% Cycling18</v>
      </c>
      <c r="G3507">
        <v>0.58784179999999997</v>
      </c>
      <c r="H3507">
        <v>0.62500900000000004</v>
      </c>
      <c r="I3507">
        <v>75.2637</v>
      </c>
      <c r="J3507">
        <v>-0.1205846</v>
      </c>
      <c r="K3507">
        <v>-2.7383600000000001E-2</v>
      </c>
      <c r="L3507">
        <v>3.7167199999999997E-2</v>
      </c>
      <c r="M3507">
        <v>0.1017179</v>
      </c>
      <c r="N3507">
        <v>0.19491900000000001</v>
      </c>
      <c r="O3507">
        <v>1337</v>
      </c>
      <c r="P3507" t="s">
        <v>59</v>
      </c>
      <c r="Q3507" t="s">
        <v>60</v>
      </c>
    </row>
    <row r="3508" spans="1:17" x14ac:dyDescent="0.25">
      <c r="A3508" t="s">
        <v>28</v>
      </c>
      <c r="B3508" t="s">
        <v>36</v>
      </c>
      <c r="C3508" t="s">
        <v>53</v>
      </c>
      <c r="D3508" t="s">
        <v>48</v>
      </c>
      <c r="E3508" s="2">
        <v>18</v>
      </c>
      <c r="F3508" t="str">
        <f t="shared" si="54"/>
        <v>Average Per Premise1-in-2October Monthly System Peak Day30% Cycling18</v>
      </c>
      <c r="G3508">
        <v>6.2367509999999999</v>
      </c>
      <c r="H3508">
        <v>6.6310799999999999</v>
      </c>
      <c r="I3508">
        <v>75.2637</v>
      </c>
      <c r="J3508">
        <v>-1.2793509999999999</v>
      </c>
      <c r="K3508">
        <v>-0.29052810000000001</v>
      </c>
      <c r="L3508">
        <v>0.39432800000000001</v>
      </c>
      <c r="M3508">
        <v>1.0791839999999999</v>
      </c>
      <c r="N3508">
        <v>2.0680070000000002</v>
      </c>
      <c r="O3508">
        <v>1337</v>
      </c>
      <c r="P3508" t="s">
        <v>59</v>
      </c>
      <c r="Q3508" t="s">
        <v>60</v>
      </c>
    </row>
    <row r="3509" spans="1:17" x14ac:dyDescent="0.25">
      <c r="A3509" t="s">
        <v>29</v>
      </c>
      <c r="B3509" t="s">
        <v>36</v>
      </c>
      <c r="C3509" t="s">
        <v>53</v>
      </c>
      <c r="D3509" t="s">
        <v>48</v>
      </c>
      <c r="E3509" s="2">
        <v>18</v>
      </c>
      <c r="F3509" t="str">
        <f t="shared" si="54"/>
        <v>Average Per Device1-in-2October Monthly System Peak Day30% Cycling18</v>
      </c>
      <c r="G3509">
        <v>2.2839049999999999</v>
      </c>
      <c r="H3509">
        <v>2.4283079999999999</v>
      </c>
      <c r="I3509">
        <v>75.2637</v>
      </c>
      <c r="J3509">
        <v>-0.46849980000000002</v>
      </c>
      <c r="K3509">
        <v>-0.10639170000000001</v>
      </c>
      <c r="L3509">
        <v>0.14440330000000001</v>
      </c>
      <c r="M3509">
        <v>0.3951983</v>
      </c>
      <c r="N3509">
        <v>0.75730649999999999</v>
      </c>
      <c r="O3509">
        <v>1337</v>
      </c>
      <c r="P3509" t="s">
        <v>59</v>
      </c>
      <c r="Q3509" t="s">
        <v>60</v>
      </c>
    </row>
    <row r="3510" spans="1:17" x14ac:dyDescent="0.25">
      <c r="A3510" t="s">
        <v>43</v>
      </c>
      <c r="B3510" t="s">
        <v>36</v>
      </c>
      <c r="C3510" t="s">
        <v>53</v>
      </c>
      <c r="D3510" t="s">
        <v>48</v>
      </c>
      <c r="E3510" s="2">
        <v>18</v>
      </c>
      <c r="F3510" t="str">
        <f t="shared" si="54"/>
        <v>Aggregate1-in-2October Monthly System Peak Day30% Cycling18</v>
      </c>
      <c r="G3510">
        <v>8.3385359999999995</v>
      </c>
      <c r="H3510">
        <v>8.8657529999999998</v>
      </c>
      <c r="I3510">
        <v>75.2637</v>
      </c>
      <c r="J3510">
        <v>-1.710493</v>
      </c>
      <c r="K3510">
        <v>-0.388436</v>
      </c>
      <c r="L3510">
        <v>0.52721649999999998</v>
      </c>
      <c r="M3510">
        <v>1.442869</v>
      </c>
      <c r="N3510">
        <v>2.764926</v>
      </c>
      <c r="O3510">
        <v>1337</v>
      </c>
      <c r="P3510" t="s">
        <v>59</v>
      </c>
      <c r="Q3510" t="s">
        <v>60</v>
      </c>
    </row>
    <row r="3511" spans="1:17" x14ac:dyDescent="0.25">
      <c r="A3511" t="s">
        <v>30</v>
      </c>
      <c r="B3511" t="s">
        <v>36</v>
      </c>
      <c r="C3511" t="s">
        <v>53</v>
      </c>
      <c r="D3511" t="s">
        <v>31</v>
      </c>
      <c r="E3511" s="2">
        <v>18</v>
      </c>
      <c r="F3511" t="str">
        <f t="shared" si="54"/>
        <v>Average Per Ton1-in-2October Monthly System Peak Day50% Cycling18</v>
      </c>
      <c r="G3511">
        <v>0.70901749999999997</v>
      </c>
      <c r="H3511">
        <v>0.73849869999999995</v>
      </c>
      <c r="I3511">
        <v>74.857299999999995</v>
      </c>
      <c r="J3511">
        <v>-0.16610069999999999</v>
      </c>
      <c r="K3511">
        <v>-5.0549299999999998E-2</v>
      </c>
      <c r="L3511">
        <v>2.9481199999999999E-2</v>
      </c>
      <c r="M3511">
        <v>0.1095117</v>
      </c>
      <c r="N3511">
        <v>0.22506309999999999</v>
      </c>
      <c r="O3511">
        <v>3452</v>
      </c>
      <c r="P3511" t="s">
        <v>59</v>
      </c>
      <c r="Q3511" t="s">
        <v>60</v>
      </c>
    </row>
    <row r="3512" spans="1:17" x14ac:dyDescent="0.25">
      <c r="A3512" t="s">
        <v>28</v>
      </c>
      <c r="B3512" t="s">
        <v>36</v>
      </c>
      <c r="C3512" t="s">
        <v>53</v>
      </c>
      <c r="D3512" t="s">
        <v>31</v>
      </c>
      <c r="E3512" s="2">
        <v>18</v>
      </c>
      <c r="F3512" t="str">
        <f t="shared" si="54"/>
        <v>Average Per Premise1-in-2October Monthly System Peak Day50% Cycling18</v>
      </c>
      <c r="G3512">
        <v>6.1107990000000001</v>
      </c>
      <c r="H3512">
        <v>6.3648879999999997</v>
      </c>
      <c r="I3512">
        <v>74.857299999999995</v>
      </c>
      <c r="J3512">
        <v>-1.43157</v>
      </c>
      <c r="K3512">
        <v>-0.43566880000000002</v>
      </c>
      <c r="L3512">
        <v>0.25408910000000001</v>
      </c>
      <c r="M3512">
        <v>0.94384710000000005</v>
      </c>
      <c r="N3512">
        <v>1.939748</v>
      </c>
      <c r="O3512">
        <v>3452</v>
      </c>
      <c r="P3512" t="s">
        <v>59</v>
      </c>
      <c r="Q3512" t="s">
        <v>60</v>
      </c>
    </row>
    <row r="3513" spans="1:17" x14ac:dyDescent="0.25">
      <c r="A3513" t="s">
        <v>29</v>
      </c>
      <c r="B3513" t="s">
        <v>36</v>
      </c>
      <c r="C3513" t="s">
        <v>53</v>
      </c>
      <c r="D3513" t="s">
        <v>31</v>
      </c>
      <c r="E3513" s="2">
        <v>18</v>
      </c>
      <c r="F3513" t="str">
        <f t="shared" si="54"/>
        <v>Average Per Device1-in-2October Monthly System Peak Day50% Cycling18</v>
      </c>
      <c r="G3513">
        <v>2.7498990000000001</v>
      </c>
      <c r="H3513">
        <v>2.8642409999999998</v>
      </c>
      <c r="I3513">
        <v>74.857299999999995</v>
      </c>
      <c r="J3513">
        <v>-0.64421569999999995</v>
      </c>
      <c r="K3513">
        <v>-0.1960538</v>
      </c>
      <c r="L3513">
        <v>0.11434179999999999</v>
      </c>
      <c r="M3513">
        <v>0.42473729999999998</v>
      </c>
      <c r="N3513">
        <v>0.87289919999999999</v>
      </c>
      <c r="O3513">
        <v>3452</v>
      </c>
      <c r="P3513" t="s">
        <v>59</v>
      </c>
      <c r="Q3513" t="s">
        <v>60</v>
      </c>
    </row>
    <row r="3514" spans="1:17" x14ac:dyDescent="0.25">
      <c r="A3514" t="s">
        <v>43</v>
      </c>
      <c r="B3514" t="s">
        <v>36</v>
      </c>
      <c r="C3514" t="s">
        <v>53</v>
      </c>
      <c r="D3514" t="s">
        <v>31</v>
      </c>
      <c r="E3514" s="2">
        <v>18</v>
      </c>
      <c r="F3514" t="str">
        <f t="shared" si="54"/>
        <v>Aggregate1-in-2October Monthly System Peak Day50% Cycling18</v>
      </c>
      <c r="G3514">
        <v>21.094480000000001</v>
      </c>
      <c r="H3514">
        <v>21.971589999999999</v>
      </c>
      <c r="I3514">
        <v>74.857299999999995</v>
      </c>
      <c r="J3514">
        <v>-4.9417790000000004</v>
      </c>
      <c r="K3514">
        <v>-1.5039290000000001</v>
      </c>
      <c r="L3514">
        <v>0.87711570000000005</v>
      </c>
      <c r="M3514">
        <v>3.2581600000000002</v>
      </c>
      <c r="N3514">
        <v>6.6960100000000002</v>
      </c>
      <c r="O3514">
        <v>3452</v>
      </c>
      <c r="P3514" t="s">
        <v>59</v>
      </c>
      <c r="Q3514" t="s">
        <v>60</v>
      </c>
    </row>
    <row r="3515" spans="1:17" x14ac:dyDescent="0.25">
      <c r="A3515" t="s">
        <v>30</v>
      </c>
      <c r="B3515" t="s">
        <v>36</v>
      </c>
      <c r="C3515" t="s">
        <v>53</v>
      </c>
      <c r="D3515" t="s">
        <v>26</v>
      </c>
      <c r="E3515" s="2">
        <v>18</v>
      </c>
      <c r="F3515" t="str">
        <f t="shared" si="54"/>
        <v>Average Per Ton1-in-2October Monthly System Peak DayAll18</v>
      </c>
      <c r="G3515">
        <v>0.67518520000000004</v>
      </c>
      <c r="H3515">
        <v>0.70681240000000001</v>
      </c>
      <c r="I3515">
        <v>74.970799999999997</v>
      </c>
      <c r="J3515">
        <v>-0.15339259999999999</v>
      </c>
      <c r="K3515">
        <v>-4.4081500000000003E-2</v>
      </c>
      <c r="L3515">
        <v>3.1627099999999998E-2</v>
      </c>
      <c r="M3515">
        <v>0.10733570000000001</v>
      </c>
      <c r="N3515">
        <v>0.2166469</v>
      </c>
      <c r="O3515">
        <v>4789</v>
      </c>
      <c r="P3515" t="s">
        <v>59</v>
      </c>
      <c r="Q3515" t="s">
        <v>60</v>
      </c>
    </row>
    <row r="3516" spans="1:17" x14ac:dyDescent="0.25">
      <c r="A3516" t="s">
        <v>28</v>
      </c>
      <c r="B3516" t="s">
        <v>36</v>
      </c>
      <c r="C3516" t="s">
        <v>53</v>
      </c>
      <c r="D3516" t="s">
        <v>26</v>
      </c>
      <c r="E3516" s="2">
        <v>18</v>
      </c>
      <c r="F3516" t="str">
        <f t="shared" si="54"/>
        <v>Average Per Premise1-in-2October Monthly System Peak DayAll18</v>
      </c>
      <c r="G3516">
        <v>6.1944900000000001</v>
      </c>
      <c r="H3516">
        <v>6.4846529999999998</v>
      </c>
      <c r="I3516">
        <v>74.970799999999997</v>
      </c>
      <c r="J3516">
        <v>-1.4073009999999999</v>
      </c>
      <c r="K3516">
        <v>-0.40442549999999999</v>
      </c>
      <c r="L3516">
        <v>0.29016320000000001</v>
      </c>
      <c r="M3516">
        <v>0.98475190000000001</v>
      </c>
      <c r="N3516">
        <v>1.987628</v>
      </c>
      <c r="O3516">
        <v>4789</v>
      </c>
      <c r="P3516" t="s">
        <v>59</v>
      </c>
      <c r="Q3516" t="s">
        <v>60</v>
      </c>
    </row>
    <row r="3517" spans="1:17" x14ac:dyDescent="0.25">
      <c r="A3517" t="s">
        <v>29</v>
      </c>
      <c r="B3517" t="s">
        <v>36</v>
      </c>
      <c r="C3517" t="s">
        <v>53</v>
      </c>
      <c r="D3517" t="s">
        <v>26</v>
      </c>
      <c r="E3517" s="2">
        <v>18</v>
      </c>
      <c r="F3517" t="str">
        <f t="shared" si="54"/>
        <v>Average Per Device1-in-2October Monthly System Peak DayAll18</v>
      </c>
      <c r="G3517">
        <v>2.6201569999999998</v>
      </c>
      <c r="H3517">
        <v>2.7428900000000001</v>
      </c>
      <c r="I3517">
        <v>74.970799999999997</v>
      </c>
      <c r="J3517">
        <v>-0.59526279999999998</v>
      </c>
      <c r="K3517">
        <v>-0.17106460000000001</v>
      </c>
      <c r="L3517">
        <v>0.1227337</v>
      </c>
      <c r="M3517">
        <v>0.41653210000000002</v>
      </c>
      <c r="N3517">
        <v>0.84073030000000004</v>
      </c>
      <c r="O3517">
        <v>4789</v>
      </c>
      <c r="P3517" t="s">
        <v>59</v>
      </c>
      <c r="Q3517" t="s">
        <v>60</v>
      </c>
    </row>
    <row r="3518" spans="1:17" x14ac:dyDescent="0.25">
      <c r="A3518" t="s">
        <v>43</v>
      </c>
      <c r="B3518" t="s">
        <v>36</v>
      </c>
      <c r="C3518" t="s">
        <v>53</v>
      </c>
      <c r="D3518" t="s">
        <v>26</v>
      </c>
      <c r="E3518" s="2">
        <v>18</v>
      </c>
      <c r="F3518" t="str">
        <f t="shared" si="54"/>
        <v>Aggregate1-in-2October Monthly System Peak DayAll18</v>
      </c>
      <c r="G3518">
        <v>29.665410000000001</v>
      </c>
      <c r="H3518">
        <v>31.055</v>
      </c>
      <c r="I3518">
        <v>74.970799999999997</v>
      </c>
      <c r="J3518">
        <v>-6.7395659999999999</v>
      </c>
      <c r="K3518">
        <v>-1.9367939999999999</v>
      </c>
      <c r="L3518">
        <v>1.389591</v>
      </c>
      <c r="M3518">
        <v>4.7159769999999996</v>
      </c>
      <c r="N3518">
        <v>9.5187480000000004</v>
      </c>
      <c r="O3518">
        <v>4789</v>
      </c>
      <c r="P3518" t="s">
        <v>59</v>
      </c>
      <c r="Q3518" t="s">
        <v>60</v>
      </c>
    </row>
    <row r="3519" spans="1:17" x14ac:dyDescent="0.25">
      <c r="A3519" t="s">
        <v>30</v>
      </c>
      <c r="B3519" t="s">
        <v>36</v>
      </c>
      <c r="C3519" t="s">
        <v>54</v>
      </c>
      <c r="D3519" t="s">
        <v>48</v>
      </c>
      <c r="E3519" s="2">
        <v>18</v>
      </c>
      <c r="F3519" t="str">
        <f t="shared" si="54"/>
        <v>Average Per Ton1-in-2September Monthly System Peak Day30% Cycling18</v>
      </c>
      <c r="G3519">
        <v>0.81232219999999999</v>
      </c>
      <c r="H3519">
        <v>0.86157510000000004</v>
      </c>
      <c r="I3519">
        <v>85.916399999999996</v>
      </c>
      <c r="J3519">
        <v>-7.6103699999999996E-2</v>
      </c>
      <c r="K3519">
        <v>-2.042E-3</v>
      </c>
      <c r="L3519">
        <v>4.9252900000000002E-2</v>
      </c>
      <c r="M3519">
        <v>0.10054780000000001</v>
      </c>
      <c r="N3519">
        <v>0.1746094</v>
      </c>
      <c r="O3519">
        <v>1337</v>
      </c>
      <c r="P3519" t="s">
        <v>59</v>
      </c>
      <c r="Q3519" t="s">
        <v>60</v>
      </c>
    </row>
    <row r="3520" spans="1:17" x14ac:dyDescent="0.25">
      <c r="A3520" t="s">
        <v>28</v>
      </c>
      <c r="B3520" t="s">
        <v>36</v>
      </c>
      <c r="C3520" t="s">
        <v>54</v>
      </c>
      <c r="D3520" t="s">
        <v>48</v>
      </c>
      <c r="E3520" s="2">
        <v>18</v>
      </c>
      <c r="F3520" t="str">
        <f t="shared" si="54"/>
        <v>Average Per Premise1-in-2September Monthly System Peak Day30% Cycling18</v>
      </c>
      <c r="G3520">
        <v>8.6183929999999993</v>
      </c>
      <c r="H3520">
        <v>9.1409450000000003</v>
      </c>
      <c r="I3520">
        <v>85.916399999999996</v>
      </c>
      <c r="J3520">
        <v>-0.80742800000000003</v>
      </c>
      <c r="K3520">
        <v>-2.1665E-2</v>
      </c>
      <c r="L3520">
        <v>0.52255189999999996</v>
      </c>
      <c r="M3520">
        <v>1.0667690000000001</v>
      </c>
      <c r="N3520">
        <v>1.8525320000000001</v>
      </c>
      <c r="O3520">
        <v>1337</v>
      </c>
      <c r="P3520" t="s">
        <v>59</v>
      </c>
      <c r="Q3520" t="s">
        <v>60</v>
      </c>
    </row>
    <row r="3521" spans="1:17" x14ac:dyDescent="0.25">
      <c r="A3521" t="s">
        <v>29</v>
      </c>
      <c r="B3521" t="s">
        <v>36</v>
      </c>
      <c r="C3521" t="s">
        <v>54</v>
      </c>
      <c r="D3521" t="s">
        <v>48</v>
      </c>
      <c r="E3521" s="2">
        <v>18</v>
      </c>
      <c r="F3521" t="str">
        <f t="shared" si="54"/>
        <v>Average Per Device1-in-2September Monthly System Peak Day30% Cycling18</v>
      </c>
      <c r="G3521">
        <v>3.1560640000000002</v>
      </c>
      <c r="H3521">
        <v>3.347423</v>
      </c>
      <c r="I3521">
        <v>85.916399999999996</v>
      </c>
      <c r="J3521">
        <v>-0.29568090000000002</v>
      </c>
      <c r="K3521">
        <v>-7.9337999999999995E-3</v>
      </c>
      <c r="L3521">
        <v>0.191359</v>
      </c>
      <c r="M3521">
        <v>0.3906519</v>
      </c>
      <c r="N3521">
        <v>0.67839899999999997</v>
      </c>
      <c r="O3521">
        <v>1337</v>
      </c>
      <c r="P3521" t="s">
        <v>59</v>
      </c>
      <c r="Q3521" t="s">
        <v>60</v>
      </c>
    </row>
    <row r="3522" spans="1:17" x14ac:dyDescent="0.25">
      <c r="A3522" t="s">
        <v>43</v>
      </c>
      <c r="B3522" t="s">
        <v>36</v>
      </c>
      <c r="C3522" t="s">
        <v>54</v>
      </c>
      <c r="D3522" t="s">
        <v>48</v>
      </c>
      <c r="E3522" s="2">
        <v>18</v>
      </c>
      <c r="F3522" t="str">
        <f t="shared" si="54"/>
        <v>Aggregate1-in-2September Monthly System Peak Day30% Cycling18</v>
      </c>
      <c r="G3522">
        <v>11.522790000000001</v>
      </c>
      <c r="H3522">
        <v>12.221439999999999</v>
      </c>
      <c r="I3522">
        <v>85.916399999999996</v>
      </c>
      <c r="J3522">
        <v>-1.079531</v>
      </c>
      <c r="K3522">
        <v>-2.8966200000000001E-2</v>
      </c>
      <c r="L3522">
        <v>0.69865189999999999</v>
      </c>
      <c r="M3522">
        <v>1.4262699999999999</v>
      </c>
      <c r="N3522">
        <v>2.4768349999999999</v>
      </c>
      <c r="O3522">
        <v>1337</v>
      </c>
      <c r="P3522" t="s">
        <v>59</v>
      </c>
      <c r="Q3522" t="s">
        <v>60</v>
      </c>
    </row>
    <row r="3523" spans="1:17" x14ac:dyDescent="0.25">
      <c r="A3523" t="s">
        <v>30</v>
      </c>
      <c r="B3523" t="s">
        <v>36</v>
      </c>
      <c r="C3523" t="s">
        <v>54</v>
      </c>
      <c r="D3523" t="s">
        <v>31</v>
      </c>
      <c r="E3523" s="2">
        <v>18</v>
      </c>
      <c r="F3523" t="str">
        <f t="shared" ref="F3523:F3586" si="55">CONCATENATE(A3523,B3523,C3523,D3523,E3523)</f>
        <v>Average Per Ton1-in-2September Monthly System Peak Day50% Cycling18</v>
      </c>
      <c r="G3523">
        <v>0.77017950000000002</v>
      </c>
      <c r="H3523">
        <v>0.83229030000000004</v>
      </c>
      <c r="I3523">
        <v>84.820499999999996</v>
      </c>
      <c r="J3523">
        <v>-0.1014173</v>
      </c>
      <c r="K3523">
        <v>-4.8034999999999996E-3</v>
      </c>
      <c r="L3523">
        <v>6.2110899999999997E-2</v>
      </c>
      <c r="M3523">
        <v>0.12902530000000001</v>
      </c>
      <c r="N3523">
        <v>0.22563910000000001</v>
      </c>
      <c r="O3523">
        <v>3452</v>
      </c>
      <c r="P3523" t="s">
        <v>59</v>
      </c>
      <c r="Q3523" t="s">
        <v>60</v>
      </c>
    </row>
    <row r="3524" spans="1:17" x14ac:dyDescent="0.25">
      <c r="A3524" t="s">
        <v>28</v>
      </c>
      <c r="B3524" t="s">
        <v>36</v>
      </c>
      <c r="C3524" t="s">
        <v>54</v>
      </c>
      <c r="D3524" t="s">
        <v>31</v>
      </c>
      <c r="E3524" s="2">
        <v>18</v>
      </c>
      <c r="F3524" t="str">
        <f t="shared" si="55"/>
        <v>Average Per Premise1-in-2September Monthly System Peak Day50% Cycling18</v>
      </c>
      <c r="G3524">
        <v>6.6379339999999996</v>
      </c>
      <c r="H3524">
        <v>7.1732480000000001</v>
      </c>
      <c r="I3524">
        <v>84.820499999999996</v>
      </c>
      <c r="J3524">
        <v>-0.87408410000000003</v>
      </c>
      <c r="K3524">
        <v>-4.1400300000000001E-2</v>
      </c>
      <c r="L3524">
        <v>0.53531399999999996</v>
      </c>
      <c r="M3524">
        <v>1.112028</v>
      </c>
      <c r="N3524">
        <v>1.944712</v>
      </c>
      <c r="O3524">
        <v>3452</v>
      </c>
      <c r="P3524" t="s">
        <v>59</v>
      </c>
      <c r="Q3524" t="s">
        <v>60</v>
      </c>
    </row>
    <row r="3525" spans="1:17" x14ac:dyDescent="0.25">
      <c r="A3525" t="s">
        <v>29</v>
      </c>
      <c r="B3525" t="s">
        <v>36</v>
      </c>
      <c r="C3525" t="s">
        <v>54</v>
      </c>
      <c r="D3525" t="s">
        <v>31</v>
      </c>
      <c r="E3525" s="2">
        <v>18</v>
      </c>
      <c r="F3525" t="str">
        <f t="shared" si="55"/>
        <v>Average Per Device1-in-2September Monthly System Peak Day50% Cycling18</v>
      </c>
      <c r="G3525">
        <v>2.987114</v>
      </c>
      <c r="H3525">
        <v>3.228008</v>
      </c>
      <c r="I3525">
        <v>84.820499999999996</v>
      </c>
      <c r="J3525">
        <v>-0.39334350000000001</v>
      </c>
      <c r="K3525">
        <v>-1.8630399999999998E-2</v>
      </c>
      <c r="L3525">
        <v>0.24089479999999999</v>
      </c>
      <c r="M3525">
        <v>0.50041999999999998</v>
      </c>
      <c r="N3525">
        <v>0.8751331</v>
      </c>
      <c r="O3525">
        <v>3452</v>
      </c>
      <c r="P3525" t="s">
        <v>59</v>
      </c>
      <c r="Q3525" t="s">
        <v>60</v>
      </c>
    </row>
    <row r="3526" spans="1:17" x14ac:dyDescent="0.25">
      <c r="A3526" t="s">
        <v>43</v>
      </c>
      <c r="B3526" t="s">
        <v>36</v>
      </c>
      <c r="C3526" t="s">
        <v>54</v>
      </c>
      <c r="D3526" t="s">
        <v>31</v>
      </c>
      <c r="E3526" s="2">
        <v>18</v>
      </c>
      <c r="F3526" t="str">
        <f t="shared" si="55"/>
        <v>Aggregate1-in-2September Monthly System Peak Day50% Cycling18</v>
      </c>
      <c r="G3526">
        <v>22.914149999999999</v>
      </c>
      <c r="H3526">
        <v>24.762049999999999</v>
      </c>
      <c r="I3526">
        <v>84.820499999999996</v>
      </c>
      <c r="J3526">
        <v>-3.0173380000000001</v>
      </c>
      <c r="K3526">
        <v>-0.1429137</v>
      </c>
      <c r="L3526">
        <v>1.847904</v>
      </c>
      <c r="M3526">
        <v>3.8387220000000002</v>
      </c>
      <c r="N3526">
        <v>6.7131460000000001</v>
      </c>
      <c r="O3526">
        <v>3452</v>
      </c>
      <c r="P3526" t="s">
        <v>59</v>
      </c>
      <c r="Q3526" t="s">
        <v>60</v>
      </c>
    </row>
    <row r="3527" spans="1:17" x14ac:dyDescent="0.25">
      <c r="A3527" t="s">
        <v>30</v>
      </c>
      <c r="B3527" t="s">
        <v>36</v>
      </c>
      <c r="C3527" t="s">
        <v>54</v>
      </c>
      <c r="D3527" t="s">
        <v>26</v>
      </c>
      <c r="E3527" s="2">
        <v>18</v>
      </c>
      <c r="F3527" t="str">
        <f t="shared" si="55"/>
        <v>Average Per Ton1-in-2September Monthly System Peak DayAll18</v>
      </c>
      <c r="G3527">
        <v>0.78194569999999997</v>
      </c>
      <c r="H3527">
        <v>0.84046659999999995</v>
      </c>
      <c r="I3527">
        <v>85.126499999999993</v>
      </c>
      <c r="J3527">
        <v>-9.4349799999999998E-2</v>
      </c>
      <c r="K3527">
        <v>-4.0324999999999996E-3</v>
      </c>
      <c r="L3527">
        <v>5.8520900000000001E-2</v>
      </c>
      <c r="M3527">
        <v>0.1210744</v>
      </c>
      <c r="N3527">
        <v>0.21139160000000001</v>
      </c>
      <c r="O3527">
        <v>4789</v>
      </c>
      <c r="P3527" t="s">
        <v>59</v>
      </c>
      <c r="Q3527" t="s">
        <v>60</v>
      </c>
    </row>
    <row r="3528" spans="1:17" x14ac:dyDescent="0.25">
      <c r="A3528" t="s">
        <v>28</v>
      </c>
      <c r="B3528" t="s">
        <v>36</v>
      </c>
      <c r="C3528" t="s">
        <v>54</v>
      </c>
      <c r="D3528" t="s">
        <v>26</v>
      </c>
      <c r="E3528" s="2">
        <v>18</v>
      </c>
      <c r="F3528" t="str">
        <f t="shared" si="55"/>
        <v>Average Per Premise1-in-2September Monthly System Peak DayAll18</v>
      </c>
      <c r="G3528">
        <v>7.1739639999999998</v>
      </c>
      <c r="H3528">
        <v>7.7108639999999999</v>
      </c>
      <c r="I3528">
        <v>85.126499999999993</v>
      </c>
      <c r="J3528">
        <v>-0.8656123</v>
      </c>
      <c r="K3528">
        <v>-3.6996500000000002E-2</v>
      </c>
      <c r="L3528">
        <v>0.53690040000000006</v>
      </c>
      <c r="M3528">
        <v>1.110797</v>
      </c>
      <c r="N3528">
        <v>1.9394130000000001</v>
      </c>
      <c r="O3528">
        <v>4789</v>
      </c>
      <c r="P3528" t="s">
        <v>59</v>
      </c>
      <c r="Q3528" t="s">
        <v>60</v>
      </c>
    </row>
    <row r="3529" spans="1:17" x14ac:dyDescent="0.25">
      <c r="A3529" t="s">
        <v>29</v>
      </c>
      <c r="B3529" t="s">
        <v>36</v>
      </c>
      <c r="C3529" t="s">
        <v>54</v>
      </c>
      <c r="D3529" t="s">
        <v>26</v>
      </c>
      <c r="E3529" s="2">
        <v>18</v>
      </c>
      <c r="F3529" t="str">
        <f t="shared" si="55"/>
        <v>Average Per Device1-in-2September Monthly System Peak DayAll18</v>
      </c>
      <c r="G3529">
        <v>3.034456</v>
      </c>
      <c r="H3529">
        <v>3.261555</v>
      </c>
      <c r="I3529">
        <v>85.126499999999993</v>
      </c>
      <c r="J3529">
        <v>-0.36613830000000003</v>
      </c>
      <c r="K3529">
        <v>-1.5648800000000001E-2</v>
      </c>
      <c r="L3529">
        <v>0.2270991</v>
      </c>
      <c r="M3529">
        <v>0.46984700000000001</v>
      </c>
      <c r="N3529">
        <v>0.82033639999999997</v>
      </c>
      <c r="O3529">
        <v>4789</v>
      </c>
      <c r="P3529" t="s">
        <v>59</v>
      </c>
      <c r="Q3529" t="s">
        <v>60</v>
      </c>
    </row>
    <row r="3530" spans="1:17" x14ac:dyDescent="0.25">
      <c r="A3530" t="s">
        <v>43</v>
      </c>
      <c r="B3530" t="s">
        <v>36</v>
      </c>
      <c r="C3530" t="s">
        <v>54</v>
      </c>
      <c r="D3530" t="s">
        <v>26</v>
      </c>
      <c r="E3530" s="2">
        <v>18</v>
      </c>
      <c r="F3530" t="str">
        <f t="shared" si="55"/>
        <v>Aggregate1-in-2September Monthly System Peak DayAll18</v>
      </c>
      <c r="G3530">
        <v>34.356110000000001</v>
      </c>
      <c r="H3530">
        <v>36.927329999999998</v>
      </c>
      <c r="I3530">
        <v>85.126499999999993</v>
      </c>
      <c r="J3530">
        <v>-4.1454180000000003</v>
      </c>
      <c r="K3530">
        <v>-0.1771761</v>
      </c>
      <c r="L3530">
        <v>2.5712160000000002</v>
      </c>
      <c r="M3530">
        <v>5.3196079999999997</v>
      </c>
      <c r="N3530">
        <v>9.2878489999999996</v>
      </c>
      <c r="O3530">
        <v>4789</v>
      </c>
      <c r="P3530" t="s">
        <v>59</v>
      </c>
      <c r="Q3530" t="s">
        <v>60</v>
      </c>
    </row>
    <row r="3531" spans="1:17" x14ac:dyDescent="0.25">
      <c r="A3531" t="s">
        <v>30</v>
      </c>
      <c r="B3531" t="s">
        <v>36</v>
      </c>
      <c r="C3531" t="s">
        <v>49</v>
      </c>
      <c r="D3531" t="s">
        <v>48</v>
      </c>
      <c r="E3531" s="2">
        <v>19</v>
      </c>
      <c r="F3531" t="str">
        <f t="shared" si="55"/>
        <v>Average Per Ton1-in-2August Monthly System Peak Day30% Cycling19</v>
      </c>
      <c r="G3531">
        <v>0.72571609999999998</v>
      </c>
      <c r="H3531">
        <v>0.72571609999999998</v>
      </c>
      <c r="I3531">
        <v>81.134600000000006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1337</v>
      </c>
      <c r="P3531" t="s">
        <v>59</v>
      </c>
      <c r="Q3531" t="s">
        <v>60</v>
      </c>
    </row>
    <row r="3532" spans="1:17" x14ac:dyDescent="0.25">
      <c r="A3532" t="s">
        <v>28</v>
      </c>
      <c r="B3532" t="s">
        <v>36</v>
      </c>
      <c r="C3532" t="s">
        <v>49</v>
      </c>
      <c r="D3532" t="s">
        <v>48</v>
      </c>
      <c r="E3532" s="2">
        <v>19</v>
      </c>
      <c r="F3532" t="str">
        <f t="shared" si="55"/>
        <v>Average Per Premise1-in-2August Monthly System Peak Day30% Cycling19</v>
      </c>
      <c r="G3532">
        <v>7.6995389999999997</v>
      </c>
      <c r="H3532">
        <v>7.6995389999999997</v>
      </c>
      <c r="I3532">
        <v>81.134600000000006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1337</v>
      </c>
      <c r="P3532" t="s">
        <v>59</v>
      </c>
      <c r="Q3532" t="s">
        <v>60</v>
      </c>
    </row>
    <row r="3533" spans="1:17" x14ac:dyDescent="0.25">
      <c r="A3533" t="s">
        <v>29</v>
      </c>
      <c r="B3533" t="s">
        <v>36</v>
      </c>
      <c r="C3533" t="s">
        <v>49</v>
      </c>
      <c r="D3533" t="s">
        <v>48</v>
      </c>
      <c r="E3533" s="2">
        <v>19</v>
      </c>
      <c r="F3533" t="str">
        <f t="shared" si="55"/>
        <v>Average Per Device1-in-2August Monthly System Peak Day30% Cycling19</v>
      </c>
      <c r="G3533">
        <v>2.8195790000000001</v>
      </c>
      <c r="H3533">
        <v>2.8195790000000001</v>
      </c>
      <c r="I3533">
        <v>81.134600000000006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1337</v>
      </c>
      <c r="P3533" t="s">
        <v>59</v>
      </c>
      <c r="Q3533" t="s">
        <v>60</v>
      </c>
    </row>
    <row r="3534" spans="1:17" x14ac:dyDescent="0.25">
      <c r="A3534" t="s">
        <v>43</v>
      </c>
      <c r="B3534" t="s">
        <v>36</v>
      </c>
      <c r="C3534" t="s">
        <v>49</v>
      </c>
      <c r="D3534" t="s">
        <v>48</v>
      </c>
      <c r="E3534" s="2">
        <v>19</v>
      </c>
      <c r="F3534" t="str">
        <f t="shared" si="55"/>
        <v>Aggregate1-in-2August Monthly System Peak Day30% Cycling19</v>
      </c>
      <c r="G3534">
        <v>10.294280000000001</v>
      </c>
      <c r="H3534">
        <v>10.294280000000001</v>
      </c>
      <c r="I3534">
        <v>81.134600000000006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1337</v>
      </c>
      <c r="P3534" t="s">
        <v>59</v>
      </c>
      <c r="Q3534" t="s">
        <v>60</v>
      </c>
    </row>
    <row r="3535" spans="1:17" x14ac:dyDescent="0.25">
      <c r="A3535" t="s">
        <v>30</v>
      </c>
      <c r="B3535" t="s">
        <v>36</v>
      </c>
      <c r="C3535" t="s">
        <v>49</v>
      </c>
      <c r="D3535" t="s">
        <v>31</v>
      </c>
      <c r="E3535" s="2">
        <v>19</v>
      </c>
      <c r="F3535" t="str">
        <f t="shared" si="55"/>
        <v>Average Per Ton1-in-2August Monthly System Peak Day50% Cycling19</v>
      </c>
      <c r="G3535">
        <v>0.70448390000000005</v>
      </c>
      <c r="H3535">
        <v>0.70448390000000005</v>
      </c>
      <c r="I3535">
        <v>80.6036</v>
      </c>
      <c r="J3535">
        <v>0</v>
      </c>
      <c r="K3535">
        <v>0</v>
      </c>
      <c r="L3535">
        <v>0</v>
      </c>
      <c r="M3535">
        <v>0</v>
      </c>
      <c r="N3535">
        <v>0</v>
      </c>
      <c r="O3535">
        <v>3452</v>
      </c>
      <c r="P3535" t="s">
        <v>59</v>
      </c>
      <c r="Q3535" t="s">
        <v>60</v>
      </c>
    </row>
    <row r="3536" spans="1:17" x14ac:dyDescent="0.25">
      <c r="A3536" t="s">
        <v>28</v>
      </c>
      <c r="B3536" t="s">
        <v>36</v>
      </c>
      <c r="C3536" t="s">
        <v>49</v>
      </c>
      <c r="D3536" t="s">
        <v>31</v>
      </c>
      <c r="E3536" s="2">
        <v>19</v>
      </c>
      <c r="F3536" t="str">
        <f t="shared" si="55"/>
        <v>Average Per Premise1-in-2August Monthly System Peak Day50% Cycling19</v>
      </c>
      <c r="G3536">
        <v>6.0717249999999998</v>
      </c>
      <c r="H3536">
        <v>6.0717249999999998</v>
      </c>
      <c r="I3536">
        <v>80.6036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3452</v>
      </c>
      <c r="P3536" t="s">
        <v>59</v>
      </c>
      <c r="Q3536" t="s">
        <v>60</v>
      </c>
    </row>
    <row r="3537" spans="1:17" x14ac:dyDescent="0.25">
      <c r="A3537" t="s">
        <v>29</v>
      </c>
      <c r="B3537" t="s">
        <v>36</v>
      </c>
      <c r="C3537" t="s">
        <v>49</v>
      </c>
      <c r="D3537" t="s">
        <v>31</v>
      </c>
      <c r="E3537" s="2">
        <v>19</v>
      </c>
      <c r="F3537" t="str">
        <f t="shared" si="55"/>
        <v>Average Per Device1-in-2August Monthly System Peak Day50% Cycling19</v>
      </c>
      <c r="G3537">
        <v>2.732316</v>
      </c>
      <c r="H3537">
        <v>2.732316</v>
      </c>
      <c r="I3537">
        <v>80.6036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3452</v>
      </c>
      <c r="P3537" t="s">
        <v>59</v>
      </c>
      <c r="Q3537" t="s">
        <v>60</v>
      </c>
    </row>
    <row r="3538" spans="1:17" x14ac:dyDescent="0.25">
      <c r="A3538" t="s">
        <v>43</v>
      </c>
      <c r="B3538" t="s">
        <v>36</v>
      </c>
      <c r="C3538" t="s">
        <v>49</v>
      </c>
      <c r="D3538" t="s">
        <v>31</v>
      </c>
      <c r="E3538" s="2">
        <v>19</v>
      </c>
      <c r="F3538" t="str">
        <f t="shared" si="55"/>
        <v>Aggregate1-in-2August Monthly System Peak Day50% Cycling19</v>
      </c>
      <c r="G3538">
        <v>20.959599999999998</v>
      </c>
      <c r="H3538">
        <v>20.959599999999998</v>
      </c>
      <c r="I3538">
        <v>80.6036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3452</v>
      </c>
      <c r="P3538" t="s">
        <v>59</v>
      </c>
      <c r="Q3538" t="s">
        <v>60</v>
      </c>
    </row>
    <row r="3539" spans="1:17" x14ac:dyDescent="0.25">
      <c r="A3539" t="s">
        <v>30</v>
      </c>
      <c r="B3539" t="s">
        <v>36</v>
      </c>
      <c r="C3539" t="s">
        <v>49</v>
      </c>
      <c r="D3539" t="s">
        <v>26</v>
      </c>
      <c r="E3539" s="2">
        <v>19</v>
      </c>
      <c r="F3539" t="str">
        <f t="shared" si="55"/>
        <v>Average Per Ton1-in-2August Monthly System Peak DayAll19</v>
      </c>
      <c r="G3539">
        <v>0.71041189999999999</v>
      </c>
      <c r="H3539">
        <v>0.71041189999999999</v>
      </c>
      <c r="I3539">
        <v>80.751800000000003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4789</v>
      </c>
      <c r="P3539" t="s">
        <v>59</v>
      </c>
      <c r="Q3539" t="s">
        <v>60</v>
      </c>
    </row>
    <row r="3540" spans="1:17" x14ac:dyDescent="0.25">
      <c r="A3540" t="s">
        <v>28</v>
      </c>
      <c r="B3540" t="s">
        <v>36</v>
      </c>
      <c r="C3540" t="s">
        <v>49</v>
      </c>
      <c r="D3540" t="s">
        <v>26</v>
      </c>
      <c r="E3540" s="2">
        <v>19</v>
      </c>
      <c r="F3540" t="str">
        <f t="shared" si="55"/>
        <v>Average Per Premise1-in-2August Monthly System Peak DayAll19</v>
      </c>
      <c r="G3540">
        <v>6.5176769999999999</v>
      </c>
      <c r="H3540">
        <v>6.5176769999999999</v>
      </c>
      <c r="I3540">
        <v>80.751800000000003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4789</v>
      </c>
      <c r="P3540" t="s">
        <v>59</v>
      </c>
      <c r="Q3540" t="s">
        <v>60</v>
      </c>
    </row>
    <row r="3541" spans="1:17" x14ac:dyDescent="0.25">
      <c r="A3541" t="s">
        <v>29</v>
      </c>
      <c r="B3541" t="s">
        <v>36</v>
      </c>
      <c r="C3541" t="s">
        <v>49</v>
      </c>
      <c r="D3541" t="s">
        <v>26</v>
      </c>
      <c r="E3541" s="2">
        <v>19</v>
      </c>
      <c r="F3541" t="str">
        <f t="shared" si="55"/>
        <v>Average Per Device1-in-2August Monthly System Peak DayAll19</v>
      </c>
      <c r="G3541">
        <v>2.7568589999999999</v>
      </c>
      <c r="H3541">
        <v>2.7568589999999999</v>
      </c>
      <c r="I3541">
        <v>80.751800000000003</v>
      </c>
      <c r="J3541">
        <v>0</v>
      </c>
      <c r="K3541">
        <v>0</v>
      </c>
      <c r="L3541">
        <v>0</v>
      </c>
      <c r="M3541">
        <v>0</v>
      </c>
      <c r="N3541">
        <v>0</v>
      </c>
      <c r="O3541">
        <v>4789</v>
      </c>
      <c r="P3541" t="s">
        <v>59</v>
      </c>
      <c r="Q3541" t="s">
        <v>60</v>
      </c>
    </row>
    <row r="3542" spans="1:17" x14ac:dyDescent="0.25">
      <c r="A3542" t="s">
        <v>43</v>
      </c>
      <c r="B3542" t="s">
        <v>36</v>
      </c>
      <c r="C3542" t="s">
        <v>49</v>
      </c>
      <c r="D3542" t="s">
        <v>26</v>
      </c>
      <c r="E3542" s="2">
        <v>19</v>
      </c>
      <c r="F3542" t="str">
        <f t="shared" si="55"/>
        <v>Aggregate1-in-2August Monthly System Peak DayAll19</v>
      </c>
      <c r="G3542">
        <v>31.213159999999998</v>
      </c>
      <c r="H3542">
        <v>31.213159999999998</v>
      </c>
      <c r="I3542">
        <v>80.751800000000003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4789</v>
      </c>
      <c r="P3542" t="s">
        <v>59</v>
      </c>
      <c r="Q3542" t="s">
        <v>60</v>
      </c>
    </row>
    <row r="3543" spans="1:17" x14ac:dyDescent="0.25">
      <c r="A3543" t="s">
        <v>30</v>
      </c>
      <c r="B3543" t="s">
        <v>36</v>
      </c>
      <c r="C3543" t="s">
        <v>37</v>
      </c>
      <c r="D3543" t="s">
        <v>48</v>
      </c>
      <c r="E3543" s="2">
        <v>19</v>
      </c>
      <c r="F3543" t="str">
        <f t="shared" si="55"/>
        <v>Average Per Ton1-in-2August Typical Event Day30% Cycling19</v>
      </c>
      <c r="G3543">
        <v>0.65851219999999999</v>
      </c>
      <c r="H3543">
        <v>0.65851219999999999</v>
      </c>
      <c r="I3543">
        <v>78.524299999999997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1337</v>
      </c>
      <c r="P3543" t="s">
        <v>59</v>
      </c>
      <c r="Q3543" t="s">
        <v>60</v>
      </c>
    </row>
    <row r="3544" spans="1:17" x14ac:dyDescent="0.25">
      <c r="A3544" t="s">
        <v>28</v>
      </c>
      <c r="B3544" t="s">
        <v>36</v>
      </c>
      <c r="C3544" t="s">
        <v>37</v>
      </c>
      <c r="D3544" t="s">
        <v>48</v>
      </c>
      <c r="E3544" s="2">
        <v>19</v>
      </c>
      <c r="F3544" t="str">
        <f t="shared" si="55"/>
        <v>Average Per Premise1-in-2August Typical Event Day30% Cycling19</v>
      </c>
      <c r="G3544">
        <v>6.9865339999999998</v>
      </c>
      <c r="H3544">
        <v>6.9865339999999998</v>
      </c>
      <c r="I3544">
        <v>78.524299999999997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1337</v>
      </c>
      <c r="P3544" t="s">
        <v>59</v>
      </c>
      <c r="Q3544" t="s">
        <v>60</v>
      </c>
    </row>
    <row r="3545" spans="1:17" x14ac:dyDescent="0.25">
      <c r="A3545" t="s">
        <v>29</v>
      </c>
      <c r="B3545" t="s">
        <v>36</v>
      </c>
      <c r="C3545" t="s">
        <v>37</v>
      </c>
      <c r="D3545" t="s">
        <v>48</v>
      </c>
      <c r="E3545" s="2">
        <v>19</v>
      </c>
      <c r="F3545" t="str">
        <f t="shared" si="55"/>
        <v>Average Per Device1-in-2August Typical Event Day30% Cycling19</v>
      </c>
      <c r="G3545">
        <v>2.5584760000000002</v>
      </c>
      <c r="H3545">
        <v>2.5584760000000002</v>
      </c>
      <c r="I3545">
        <v>78.524299999999997</v>
      </c>
      <c r="J3545">
        <v>0</v>
      </c>
      <c r="K3545">
        <v>0</v>
      </c>
      <c r="L3545">
        <v>0</v>
      </c>
      <c r="M3545">
        <v>0</v>
      </c>
      <c r="N3545">
        <v>0</v>
      </c>
      <c r="O3545">
        <v>1337</v>
      </c>
      <c r="P3545" t="s">
        <v>59</v>
      </c>
      <c r="Q3545" t="s">
        <v>60</v>
      </c>
    </row>
    <row r="3546" spans="1:17" x14ac:dyDescent="0.25">
      <c r="A3546" t="s">
        <v>43</v>
      </c>
      <c r="B3546" t="s">
        <v>36</v>
      </c>
      <c r="C3546" t="s">
        <v>37</v>
      </c>
      <c r="D3546" t="s">
        <v>48</v>
      </c>
      <c r="E3546" s="2">
        <v>19</v>
      </c>
      <c r="F3546" t="str">
        <f t="shared" si="55"/>
        <v>Aggregate1-in-2August Typical Event Day30% Cycling19</v>
      </c>
      <c r="G3546">
        <v>9.3409960000000005</v>
      </c>
      <c r="H3546">
        <v>9.3409960000000005</v>
      </c>
      <c r="I3546">
        <v>78.524299999999997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1337</v>
      </c>
      <c r="P3546" t="s">
        <v>59</v>
      </c>
      <c r="Q3546" t="s">
        <v>60</v>
      </c>
    </row>
    <row r="3547" spans="1:17" x14ac:dyDescent="0.25">
      <c r="A3547" t="s">
        <v>30</v>
      </c>
      <c r="B3547" t="s">
        <v>36</v>
      </c>
      <c r="C3547" t="s">
        <v>37</v>
      </c>
      <c r="D3547" t="s">
        <v>31</v>
      </c>
      <c r="E3547" s="2">
        <v>19</v>
      </c>
      <c r="F3547" t="str">
        <f t="shared" si="55"/>
        <v>Average Per Ton1-in-2August Typical Event Day50% Cycling19</v>
      </c>
      <c r="G3547">
        <v>0.67715219999999998</v>
      </c>
      <c r="H3547">
        <v>0.67715219999999998</v>
      </c>
      <c r="I3547">
        <v>78.100800000000007</v>
      </c>
      <c r="J3547">
        <v>0</v>
      </c>
      <c r="K3547">
        <v>0</v>
      </c>
      <c r="L3547">
        <v>0</v>
      </c>
      <c r="M3547">
        <v>0</v>
      </c>
      <c r="N3547">
        <v>0</v>
      </c>
      <c r="O3547">
        <v>3452</v>
      </c>
      <c r="P3547" t="s">
        <v>59</v>
      </c>
      <c r="Q3547" t="s">
        <v>60</v>
      </c>
    </row>
    <row r="3548" spans="1:17" x14ac:dyDescent="0.25">
      <c r="A3548" t="s">
        <v>28</v>
      </c>
      <c r="B3548" t="s">
        <v>36</v>
      </c>
      <c r="C3548" t="s">
        <v>37</v>
      </c>
      <c r="D3548" t="s">
        <v>31</v>
      </c>
      <c r="E3548" s="2">
        <v>19</v>
      </c>
      <c r="F3548" t="str">
        <f t="shared" si="55"/>
        <v>Average Per Premise1-in-2August Typical Event Day50% Cycling19</v>
      </c>
      <c r="G3548">
        <v>5.8361609999999997</v>
      </c>
      <c r="H3548">
        <v>5.8361609999999997</v>
      </c>
      <c r="I3548">
        <v>78.100800000000007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3452</v>
      </c>
      <c r="P3548" t="s">
        <v>59</v>
      </c>
      <c r="Q3548" t="s">
        <v>60</v>
      </c>
    </row>
    <row r="3549" spans="1:17" x14ac:dyDescent="0.25">
      <c r="A3549" t="s">
        <v>29</v>
      </c>
      <c r="B3549" t="s">
        <v>36</v>
      </c>
      <c r="C3549" t="s">
        <v>37</v>
      </c>
      <c r="D3549" t="s">
        <v>31</v>
      </c>
      <c r="E3549" s="2">
        <v>19</v>
      </c>
      <c r="F3549" t="str">
        <f t="shared" si="55"/>
        <v>Average Per Device1-in-2August Typical Event Day50% Cycling19</v>
      </c>
      <c r="G3549">
        <v>2.6263109999999998</v>
      </c>
      <c r="H3549">
        <v>2.6263109999999998</v>
      </c>
      <c r="I3549">
        <v>78.100800000000007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3452</v>
      </c>
      <c r="P3549" t="s">
        <v>59</v>
      </c>
      <c r="Q3549" t="s">
        <v>60</v>
      </c>
    </row>
    <row r="3550" spans="1:17" x14ac:dyDescent="0.25">
      <c r="A3550" t="s">
        <v>43</v>
      </c>
      <c r="B3550" t="s">
        <v>36</v>
      </c>
      <c r="C3550" t="s">
        <v>37</v>
      </c>
      <c r="D3550" t="s">
        <v>31</v>
      </c>
      <c r="E3550" s="2">
        <v>19</v>
      </c>
      <c r="F3550" t="str">
        <f t="shared" si="55"/>
        <v>Aggregate1-in-2August Typical Event Day50% Cycling19</v>
      </c>
      <c r="G3550">
        <v>20.146429999999999</v>
      </c>
      <c r="H3550">
        <v>20.146429999999999</v>
      </c>
      <c r="I3550">
        <v>78.100800000000007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3452</v>
      </c>
      <c r="P3550" t="s">
        <v>59</v>
      </c>
      <c r="Q3550" t="s">
        <v>60</v>
      </c>
    </row>
    <row r="3551" spans="1:17" x14ac:dyDescent="0.25">
      <c r="A3551" t="s">
        <v>30</v>
      </c>
      <c r="B3551" t="s">
        <v>36</v>
      </c>
      <c r="C3551" t="s">
        <v>37</v>
      </c>
      <c r="D3551" t="s">
        <v>26</v>
      </c>
      <c r="E3551" s="2">
        <v>19</v>
      </c>
      <c r="F3551" t="str">
        <f t="shared" si="55"/>
        <v>Average Per Ton1-in-2August Typical Event DayAll19</v>
      </c>
      <c r="G3551">
        <v>0.67194790000000004</v>
      </c>
      <c r="H3551">
        <v>0.67194790000000004</v>
      </c>
      <c r="I3551">
        <v>78.218999999999994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4789</v>
      </c>
      <c r="P3551" t="s">
        <v>59</v>
      </c>
      <c r="Q3551" t="s">
        <v>60</v>
      </c>
    </row>
    <row r="3552" spans="1:17" x14ac:dyDescent="0.25">
      <c r="A3552" t="s">
        <v>28</v>
      </c>
      <c r="B3552" t="s">
        <v>36</v>
      </c>
      <c r="C3552" t="s">
        <v>37</v>
      </c>
      <c r="D3552" t="s">
        <v>26</v>
      </c>
      <c r="E3552" s="2">
        <v>19</v>
      </c>
      <c r="F3552" t="str">
        <f t="shared" si="55"/>
        <v>Average Per Premise1-in-2August Typical Event DayAll19</v>
      </c>
      <c r="G3552">
        <v>6.1647889999999999</v>
      </c>
      <c r="H3552">
        <v>6.1647889999999999</v>
      </c>
      <c r="I3552">
        <v>78.218999999999994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4789</v>
      </c>
      <c r="P3552" t="s">
        <v>59</v>
      </c>
      <c r="Q3552" t="s">
        <v>60</v>
      </c>
    </row>
    <row r="3553" spans="1:17" x14ac:dyDescent="0.25">
      <c r="A3553" t="s">
        <v>29</v>
      </c>
      <c r="B3553" t="s">
        <v>36</v>
      </c>
      <c r="C3553" t="s">
        <v>37</v>
      </c>
      <c r="D3553" t="s">
        <v>26</v>
      </c>
      <c r="E3553" s="2">
        <v>19</v>
      </c>
      <c r="F3553" t="str">
        <f t="shared" si="55"/>
        <v>Average Per Device1-in-2August Typical Event DayAll19</v>
      </c>
      <c r="G3553">
        <v>2.607593</v>
      </c>
      <c r="H3553">
        <v>2.607593</v>
      </c>
      <c r="I3553">
        <v>78.218999999999994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4789</v>
      </c>
      <c r="P3553" t="s">
        <v>59</v>
      </c>
      <c r="Q3553" t="s">
        <v>60</v>
      </c>
    </row>
    <row r="3554" spans="1:17" x14ac:dyDescent="0.25">
      <c r="A3554" t="s">
        <v>43</v>
      </c>
      <c r="B3554" t="s">
        <v>36</v>
      </c>
      <c r="C3554" t="s">
        <v>37</v>
      </c>
      <c r="D3554" t="s">
        <v>26</v>
      </c>
      <c r="E3554" s="2">
        <v>19</v>
      </c>
      <c r="F3554" t="str">
        <f t="shared" si="55"/>
        <v>Aggregate1-in-2August Typical Event DayAll19</v>
      </c>
      <c r="G3554">
        <v>29.52317</v>
      </c>
      <c r="H3554">
        <v>29.52317</v>
      </c>
      <c r="I3554">
        <v>78.218999999999994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4789</v>
      </c>
      <c r="P3554" t="s">
        <v>59</v>
      </c>
      <c r="Q3554" t="s">
        <v>60</v>
      </c>
    </row>
    <row r="3555" spans="1:17" x14ac:dyDescent="0.25">
      <c r="A3555" t="s">
        <v>30</v>
      </c>
      <c r="B3555" t="s">
        <v>36</v>
      </c>
      <c r="C3555" t="s">
        <v>50</v>
      </c>
      <c r="D3555" t="s">
        <v>48</v>
      </c>
      <c r="E3555" s="2">
        <v>19</v>
      </c>
      <c r="F3555" t="str">
        <f t="shared" si="55"/>
        <v>Average Per Ton1-in-2July Monthly System Peak Day30% Cycling19</v>
      </c>
      <c r="G3555">
        <v>0.61699680000000001</v>
      </c>
      <c r="H3555">
        <v>0.61699680000000001</v>
      </c>
      <c r="I3555">
        <v>76.706599999999995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1337</v>
      </c>
      <c r="P3555" t="s">
        <v>59</v>
      </c>
      <c r="Q3555" t="s">
        <v>60</v>
      </c>
    </row>
    <row r="3556" spans="1:17" x14ac:dyDescent="0.25">
      <c r="A3556" t="s">
        <v>28</v>
      </c>
      <c r="B3556" t="s">
        <v>36</v>
      </c>
      <c r="C3556" t="s">
        <v>50</v>
      </c>
      <c r="D3556" t="s">
        <v>48</v>
      </c>
      <c r="E3556" s="2">
        <v>19</v>
      </c>
      <c r="F3556" t="str">
        <f t="shared" si="55"/>
        <v>Average Per Premise1-in-2July Monthly System Peak Day30% Cycling19</v>
      </c>
      <c r="G3556">
        <v>6.5460729999999998</v>
      </c>
      <c r="H3556">
        <v>6.5460729999999998</v>
      </c>
      <c r="I3556">
        <v>76.706599999999995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1337</v>
      </c>
      <c r="P3556" t="s">
        <v>59</v>
      </c>
      <c r="Q3556" t="s">
        <v>60</v>
      </c>
    </row>
    <row r="3557" spans="1:17" x14ac:dyDescent="0.25">
      <c r="A3557" t="s">
        <v>29</v>
      </c>
      <c r="B3557" t="s">
        <v>36</v>
      </c>
      <c r="C3557" t="s">
        <v>50</v>
      </c>
      <c r="D3557" t="s">
        <v>48</v>
      </c>
      <c r="E3557" s="2">
        <v>19</v>
      </c>
      <c r="F3557" t="str">
        <f t="shared" si="55"/>
        <v>Average Per Device1-in-2July Monthly System Peak Day30% Cycling19</v>
      </c>
      <c r="G3557">
        <v>2.3971789999999999</v>
      </c>
      <c r="H3557">
        <v>2.3971789999999999</v>
      </c>
      <c r="I3557">
        <v>76.706599999999995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1337</v>
      </c>
      <c r="P3557" t="s">
        <v>59</v>
      </c>
      <c r="Q3557" t="s">
        <v>60</v>
      </c>
    </row>
    <row r="3558" spans="1:17" x14ac:dyDescent="0.25">
      <c r="A3558" t="s">
        <v>43</v>
      </c>
      <c r="B3558" t="s">
        <v>36</v>
      </c>
      <c r="C3558" t="s">
        <v>50</v>
      </c>
      <c r="D3558" t="s">
        <v>48</v>
      </c>
      <c r="E3558" s="2">
        <v>19</v>
      </c>
      <c r="F3558" t="str">
        <f t="shared" si="55"/>
        <v>Aggregate1-in-2July Monthly System Peak Day30% Cycling19</v>
      </c>
      <c r="G3558">
        <v>8.7521000000000004</v>
      </c>
      <c r="H3558">
        <v>8.7520989999999994</v>
      </c>
      <c r="I3558">
        <v>76.706599999999995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1337</v>
      </c>
      <c r="P3558" t="s">
        <v>59</v>
      </c>
      <c r="Q3558" t="s">
        <v>60</v>
      </c>
    </row>
    <row r="3559" spans="1:17" x14ac:dyDescent="0.25">
      <c r="A3559" t="s">
        <v>30</v>
      </c>
      <c r="B3559" t="s">
        <v>36</v>
      </c>
      <c r="C3559" t="s">
        <v>50</v>
      </c>
      <c r="D3559" t="s">
        <v>31</v>
      </c>
      <c r="E3559" s="2">
        <v>19</v>
      </c>
      <c r="F3559" t="str">
        <f t="shared" si="55"/>
        <v>Average Per Ton1-in-2July Monthly System Peak Day50% Cycling19</v>
      </c>
      <c r="G3559">
        <v>0.66109260000000003</v>
      </c>
      <c r="H3559">
        <v>0.66109260000000003</v>
      </c>
      <c r="I3559">
        <v>76.610200000000006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3452</v>
      </c>
      <c r="P3559" t="s">
        <v>59</v>
      </c>
      <c r="Q3559" t="s">
        <v>60</v>
      </c>
    </row>
    <row r="3560" spans="1:17" x14ac:dyDescent="0.25">
      <c r="A3560" t="s">
        <v>28</v>
      </c>
      <c r="B3560" t="s">
        <v>36</v>
      </c>
      <c r="C3560" t="s">
        <v>50</v>
      </c>
      <c r="D3560" t="s">
        <v>31</v>
      </c>
      <c r="E3560" s="2">
        <v>19</v>
      </c>
      <c r="F3560" t="str">
        <f t="shared" si="55"/>
        <v>Average Per Premise1-in-2July Monthly System Peak Day50% Cycling19</v>
      </c>
      <c r="G3560">
        <v>5.6977500000000001</v>
      </c>
      <c r="H3560">
        <v>5.697749</v>
      </c>
      <c r="I3560">
        <v>76.610200000000006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3452</v>
      </c>
      <c r="P3560" t="s">
        <v>59</v>
      </c>
      <c r="Q3560" t="s">
        <v>60</v>
      </c>
    </row>
    <row r="3561" spans="1:17" x14ac:dyDescent="0.25">
      <c r="A3561" t="s">
        <v>29</v>
      </c>
      <c r="B3561" t="s">
        <v>36</v>
      </c>
      <c r="C3561" t="s">
        <v>50</v>
      </c>
      <c r="D3561" t="s">
        <v>31</v>
      </c>
      <c r="E3561" s="2">
        <v>19</v>
      </c>
      <c r="F3561" t="str">
        <f t="shared" si="55"/>
        <v>Average Per Device1-in-2July Monthly System Peak Day50% Cycling19</v>
      </c>
      <c r="G3561">
        <v>2.5640239999999999</v>
      </c>
      <c r="H3561">
        <v>2.5640239999999999</v>
      </c>
      <c r="I3561">
        <v>76.610200000000006</v>
      </c>
      <c r="J3561">
        <v>0</v>
      </c>
      <c r="K3561">
        <v>0</v>
      </c>
      <c r="L3561">
        <v>0</v>
      </c>
      <c r="M3561">
        <v>0</v>
      </c>
      <c r="N3561">
        <v>0</v>
      </c>
      <c r="O3561">
        <v>3452</v>
      </c>
      <c r="P3561" t="s">
        <v>59</v>
      </c>
      <c r="Q3561" t="s">
        <v>60</v>
      </c>
    </row>
    <row r="3562" spans="1:17" x14ac:dyDescent="0.25">
      <c r="A3562" t="s">
        <v>43</v>
      </c>
      <c r="B3562" t="s">
        <v>36</v>
      </c>
      <c r="C3562" t="s">
        <v>50</v>
      </c>
      <c r="D3562" t="s">
        <v>31</v>
      </c>
      <c r="E3562" s="2">
        <v>19</v>
      </c>
      <c r="F3562" t="str">
        <f t="shared" si="55"/>
        <v>Aggregate1-in-2July Monthly System Peak Day50% Cycling19</v>
      </c>
      <c r="G3562">
        <v>19.66863</v>
      </c>
      <c r="H3562">
        <v>19.66863</v>
      </c>
      <c r="I3562">
        <v>76.610200000000006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3452</v>
      </c>
      <c r="P3562" t="s">
        <v>59</v>
      </c>
      <c r="Q3562" t="s">
        <v>60</v>
      </c>
    </row>
    <row r="3563" spans="1:17" x14ac:dyDescent="0.25">
      <c r="A3563" t="s">
        <v>30</v>
      </c>
      <c r="B3563" t="s">
        <v>36</v>
      </c>
      <c r="C3563" t="s">
        <v>50</v>
      </c>
      <c r="D3563" t="s">
        <v>26</v>
      </c>
      <c r="E3563" s="2">
        <v>19</v>
      </c>
      <c r="F3563" t="str">
        <f t="shared" si="55"/>
        <v>Average Per Ton1-in-2July Monthly System Peak DayAll19</v>
      </c>
      <c r="G3563">
        <v>0.6487811</v>
      </c>
      <c r="H3563">
        <v>0.64878100000000005</v>
      </c>
      <c r="I3563">
        <v>76.637100000000004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4789</v>
      </c>
      <c r="P3563" t="s">
        <v>59</v>
      </c>
      <c r="Q3563" t="s">
        <v>60</v>
      </c>
    </row>
    <row r="3564" spans="1:17" x14ac:dyDescent="0.25">
      <c r="A3564" t="s">
        <v>28</v>
      </c>
      <c r="B3564" t="s">
        <v>36</v>
      </c>
      <c r="C3564" t="s">
        <v>50</v>
      </c>
      <c r="D3564" t="s">
        <v>26</v>
      </c>
      <c r="E3564" s="2">
        <v>19</v>
      </c>
      <c r="F3564" t="str">
        <f t="shared" si="55"/>
        <v>Average Per Premise1-in-2July Monthly System Peak DayAll19</v>
      </c>
      <c r="G3564">
        <v>5.9522449999999996</v>
      </c>
      <c r="H3564">
        <v>5.9522449999999996</v>
      </c>
      <c r="I3564">
        <v>76.637100000000004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4789</v>
      </c>
      <c r="P3564" t="s">
        <v>59</v>
      </c>
      <c r="Q3564" t="s">
        <v>60</v>
      </c>
    </row>
    <row r="3565" spans="1:17" x14ac:dyDescent="0.25">
      <c r="A3565" t="s">
        <v>29</v>
      </c>
      <c r="B3565" t="s">
        <v>36</v>
      </c>
      <c r="C3565" t="s">
        <v>50</v>
      </c>
      <c r="D3565" t="s">
        <v>26</v>
      </c>
      <c r="E3565" s="2">
        <v>19</v>
      </c>
      <c r="F3565" t="str">
        <f t="shared" si="55"/>
        <v>Average Per Device1-in-2July Monthly System Peak DayAll19</v>
      </c>
      <c r="G3565">
        <v>2.5176910000000001</v>
      </c>
      <c r="H3565">
        <v>2.5176910000000001</v>
      </c>
      <c r="I3565">
        <v>76.637100000000004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4789</v>
      </c>
      <c r="P3565" t="s">
        <v>59</v>
      </c>
      <c r="Q3565" t="s">
        <v>60</v>
      </c>
    </row>
    <row r="3566" spans="1:17" x14ac:dyDescent="0.25">
      <c r="A3566" t="s">
        <v>43</v>
      </c>
      <c r="B3566" t="s">
        <v>36</v>
      </c>
      <c r="C3566" t="s">
        <v>50</v>
      </c>
      <c r="D3566" t="s">
        <v>26</v>
      </c>
      <c r="E3566" s="2">
        <v>19</v>
      </c>
      <c r="F3566" t="str">
        <f t="shared" si="55"/>
        <v>Aggregate1-in-2July Monthly System Peak DayAll19</v>
      </c>
      <c r="G3566">
        <v>28.505299999999998</v>
      </c>
      <c r="H3566">
        <v>28.505299999999998</v>
      </c>
      <c r="I3566">
        <v>76.637100000000004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4789</v>
      </c>
      <c r="P3566" t="s">
        <v>59</v>
      </c>
      <c r="Q3566" t="s">
        <v>60</v>
      </c>
    </row>
    <row r="3567" spans="1:17" x14ac:dyDescent="0.25">
      <c r="A3567" t="s">
        <v>30</v>
      </c>
      <c r="B3567" t="s">
        <v>36</v>
      </c>
      <c r="C3567" t="s">
        <v>51</v>
      </c>
      <c r="D3567" t="s">
        <v>48</v>
      </c>
      <c r="E3567" s="2">
        <v>19</v>
      </c>
      <c r="F3567" t="str">
        <f t="shared" si="55"/>
        <v>Average Per Ton1-in-2June Monthly System Peak Day30% Cycling19</v>
      </c>
      <c r="G3567">
        <v>0.55236730000000001</v>
      </c>
      <c r="H3567">
        <v>0.55236719999999995</v>
      </c>
      <c r="I3567">
        <v>71.018100000000004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1337</v>
      </c>
      <c r="P3567" t="s">
        <v>59</v>
      </c>
      <c r="Q3567" t="s">
        <v>60</v>
      </c>
    </row>
    <row r="3568" spans="1:17" x14ac:dyDescent="0.25">
      <c r="A3568" t="s">
        <v>28</v>
      </c>
      <c r="B3568" t="s">
        <v>36</v>
      </c>
      <c r="C3568" t="s">
        <v>51</v>
      </c>
      <c r="D3568" t="s">
        <v>48</v>
      </c>
      <c r="E3568" s="2">
        <v>19</v>
      </c>
      <c r="F3568" t="str">
        <f t="shared" si="55"/>
        <v>Average Per Premise1-in-2June Monthly System Peak Day30% Cycling19</v>
      </c>
      <c r="G3568">
        <v>5.8603820000000004</v>
      </c>
      <c r="H3568">
        <v>5.8603810000000003</v>
      </c>
      <c r="I3568">
        <v>71.018100000000004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1337</v>
      </c>
      <c r="P3568" t="s">
        <v>59</v>
      </c>
      <c r="Q3568" t="s">
        <v>60</v>
      </c>
    </row>
    <row r="3569" spans="1:17" x14ac:dyDescent="0.25">
      <c r="A3569" t="s">
        <v>29</v>
      </c>
      <c r="B3569" t="s">
        <v>36</v>
      </c>
      <c r="C3569" t="s">
        <v>51</v>
      </c>
      <c r="D3569" t="s">
        <v>48</v>
      </c>
      <c r="E3569" s="2">
        <v>19</v>
      </c>
      <c r="F3569" t="str">
        <f t="shared" si="55"/>
        <v>Average Per Device1-in-2June Monthly System Peak Day30% Cycling19</v>
      </c>
      <c r="G3569">
        <v>2.1460780000000002</v>
      </c>
      <c r="H3569">
        <v>2.1460780000000002</v>
      </c>
      <c r="I3569">
        <v>71.018100000000004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1337</v>
      </c>
      <c r="P3569" t="s">
        <v>59</v>
      </c>
      <c r="Q3569" t="s">
        <v>60</v>
      </c>
    </row>
    <row r="3570" spans="1:17" x14ac:dyDescent="0.25">
      <c r="A3570" t="s">
        <v>43</v>
      </c>
      <c r="B3570" t="s">
        <v>36</v>
      </c>
      <c r="C3570" t="s">
        <v>51</v>
      </c>
      <c r="D3570" t="s">
        <v>48</v>
      </c>
      <c r="E3570" s="2">
        <v>19</v>
      </c>
      <c r="F3570" t="str">
        <f t="shared" si="55"/>
        <v>Aggregate1-in-2June Monthly System Peak Day30% Cycling19</v>
      </c>
      <c r="G3570">
        <v>7.8353299999999999</v>
      </c>
      <c r="H3570">
        <v>7.8353299999999999</v>
      </c>
      <c r="I3570">
        <v>71.018100000000004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1337</v>
      </c>
      <c r="P3570" t="s">
        <v>59</v>
      </c>
      <c r="Q3570" t="s">
        <v>60</v>
      </c>
    </row>
    <row r="3571" spans="1:17" x14ac:dyDescent="0.25">
      <c r="A3571" t="s">
        <v>30</v>
      </c>
      <c r="B3571" t="s">
        <v>36</v>
      </c>
      <c r="C3571" t="s">
        <v>51</v>
      </c>
      <c r="D3571" t="s">
        <v>31</v>
      </c>
      <c r="E3571" s="2">
        <v>19</v>
      </c>
      <c r="F3571" t="str">
        <f t="shared" si="55"/>
        <v>Average Per Ton1-in-2June Monthly System Peak Day50% Cycling19</v>
      </c>
      <c r="G3571">
        <v>0.63410730000000004</v>
      </c>
      <c r="H3571">
        <v>0.63410730000000004</v>
      </c>
      <c r="I3571">
        <v>70.8596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3452</v>
      </c>
      <c r="P3571" t="s">
        <v>59</v>
      </c>
      <c r="Q3571" t="s">
        <v>60</v>
      </c>
    </row>
    <row r="3572" spans="1:17" x14ac:dyDescent="0.25">
      <c r="A3572" t="s">
        <v>28</v>
      </c>
      <c r="B3572" t="s">
        <v>36</v>
      </c>
      <c r="C3572" t="s">
        <v>51</v>
      </c>
      <c r="D3572" t="s">
        <v>31</v>
      </c>
      <c r="E3572" s="2">
        <v>19</v>
      </c>
      <c r="F3572" t="str">
        <f t="shared" si="55"/>
        <v>Average Per Premise1-in-2June Monthly System Peak Day50% Cycling19</v>
      </c>
      <c r="G3572">
        <v>5.4651709999999998</v>
      </c>
      <c r="H3572">
        <v>5.4651709999999998</v>
      </c>
      <c r="I3572">
        <v>70.8596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3452</v>
      </c>
      <c r="P3572" t="s">
        <v>59</v>
      </c>
      <c r="Q3572" t="s">
        <v>60</v>
      </c>
    </row>
    <row r="3573" spans="1:17" x14ac:dyDescent="0.25">
      <c r="A3573" t="s">
        <v>29</v>
      </c>
      <c r="B3573" t="s">
        <v>36</v>
      </c>
      <c r="C3573" t="s">
        <v>51</v>
      </c>
      <c r="D3573" t="s">
        <v>31</v>
      </c>
      <c r="E3573" s="2">
        <v>19</v>
      </c>
      <c r="F3573" t="str">
        <f t="shared" si="55"/>
        <v>Average Per Device1-in-2June Monthly System Peak Day50% Cycling19</v>
      </c>
      <c r="G3573">
        <v>2.4593630000000002</v>
      </c>
      <c r="H3573">
        <v>2.4593630000000002</v>
      </c>
      <c r="I3573">
        <v>70.8596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3452</v>
      </c>
      <c r="P3573" t="s">
        <v>59</v>
      </c>
      <c r="Q3573" t="s">
        <v>60</v>
      </c>
    </row>
    <row r="3574" spans="1:17" x14ac:dyDescent="0.25">
      <c r="A3574" t="s">
        <v>43</v>
      </c>
      <c r="B3574" t="s">
        <v>36</v>
      </c>
      <c r="C3574" t="s">
        <v>51</v>
      </c>
      <c r="D3574" t="s">
        <v>31</v>
      </c>
      <c r="E3574" s="2">
        <v>19</v>
      </c>
      <c r="F3574" t="str">
        <f t="shared" si="55"/>
        <v>Aggregate1-in-2June Monthly System Peak Day50% Cycling19</v>
      </c>
      <c r="G3574">
        <v>18.865770000000001</v>
      </c>
      <c r="H3574">
        <v>18.865770000000001</v>
      </c>
      <c r="I3574">
        <v>70.8596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3452</v>
      </c>
      <c r="P3574" t="s">
        <v>59</v>
      </c>
      <c r="Q3574" t="s">
        <v>60</v>
      </c>
    </row>
    <row r="3575" spans="1:17" x14ac:dyDescent="0.25">
      <c r="A3575" t="s">
        <v>30</v>
      </c>
      <c r="B3575" t="s">
        <v>36</v>
      </c>
      <c r="C3575" t="s">
        <v>51</v>
      </c>
      <c r="D3575" t="s">
        <v>26</v>
      </c>
      <c r="E3575" s="2">
        <v>19</v>
      </c>
      <c r="F3575" t="str">
        <f t="shared" si="55"/>
        <v>Average Per Ton1-in-2June Monthly System Peak DayAll19</v>
      </c>
      <c r="G3575">
        <v>0.61128550000000004</v>
      </c>
      <c r="H3575">
        <v>0.61128550000000004</v>
      </c>
      <c r="I3575">
        <v>70.903899999999993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4789</v>
      </c>
      <c r="P3575" t="s">
        <v>59</v>
      </c>
      <c r="Q3575" t="s">
        <v>60</v>
      </c>
    </row>
    <row r="3576" spans="1:17" x14ac:dyDescent="0.25">
      <c r="A3576" t="s">
        <v>28</v>
      </c>
      <c r="B3576" t="s">
        <v>36</v>
      </c>
      <c r="C3576" t="s">
        <v>51</v>
      </c>
      <c r="D3576" t="s">
        <v>26</v>
      </c>
      <c r="E3576" s="2">
        <v>19</v>
      </c>
      <c r="F3576" t="str">
        <f t="shared" si="55"/>
        <v>Average Per Premise1-in-2June Monthly System Peak DayAll19</v>
      </c>
      <c r="G3576">
        <v>5.6082409999999996</v>
      </c>
      <c r="H3576">
        <v>5.6082409999999996</v>
      </c>
      <c r="I3576">
        <v>70.903899999999993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4789</v>
      </c>
      <c r="P3576" t="s">
        <v>59</v>
      </c>
      <c r="Q3576" t="s">
        <v>60</v>
      </c>
    </row>
    <row r="3577" spans="1:17" x14ac:dyDescent="0.25">
      <c r="A3577" t="s">
        <v>29</v>
      </c>
      <c r="B3577" t="s">
        <v>36</v>
      </c>
      <c r="C3577" t="s">
        <v>51</v>
      </c>
      <c r="D3577" t="s">
        <v>26</v>
      </c>
      <c r="E3577" s="2">
        <v>19</v>
      </c>
      <c r="F3577" t="str">
        <f t="shared" si="55"/>
        <v>Average Per Device1-in-2June Monthly System Peak DayAll19</v>
      </c>
      <c r="G3577">
        <v>2.3721839999999998</v>
      </c>
      <c r="H3577">
        <v>2.3721839999999998</v>
      </c>
      <c r="I3577">
        <v>70.903899999999993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4789</v>
      </c>
      <c r="P3577" t="s">
        <v>59</v>
      </c>
      <c r="Q3577" t="s">
        <v>60</v>
      </c>
    </row>
    <row r="3578" spans="1:17" x14ac:dyDescent="0.25">
      <c r="A3578" t="s">
        <v>43</v>
      </c>
      <c r="B3578" t="s">
        <v>36</v>
      </c>
      <c r="C3578" t="s">
        <v>51</v>
      </c>
      <c r="D3578" t="s">
        <v>26</v>
      </c>
      <c r="E3578" s="2">
        <v>19</v>
      </c>
      <c r="F3578" t="str">
        <f t="shared" si="55"/>
        <v>Aggregate1-in-2June Monthly System Peak DayAll19</v>
      </c>
      <c r="G3578">
        <v>26.857869999999998</v>
      </c>
      <c r="H3578">
        <v>26.857869999999998</v>
      </c>
      <c r="I3578">
        <v>70.903899999999993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4789</v>
      </c>
      <c r="P3578" t="s">
        <v>59</v>
      </c>
      <c r="Q3578" t="s">
        <v>60</v>
      </c>
    </row>
    <row r="3579" spans="1:17" x14ac:dyDescent="0.25">
      <c r="A3579" t="s">
        <v>30</v>
      </c>
      <c r="B3579" t="s">
        <v>36</v>
      </c>
      <c r="C3579" t="s">
        <v>52</v>
      </c>
      <c r="D3579" t="s">
        <v>48</v>
      </c>
      <c r="E3579" s="2">
        <v>19</v>
      </c>
      <c r="F3579" t="str">
        <f t="shared" si="55"/>
        <v>Average Per Ton1-in-2May Monthly System Peak Day30% Cycling19</v>
      </c>
      <c r="G3579">
        <v>0.45827709999999999</v>
      </c>
      <c r="H3579">
        <v>0.45827709999999999</v>
      </c>
      <c r="I3579">
        <v>64.307599999999994</v>
      </c>
      <c r="J3579">
        <v>0</v>
      </c>
      <c r="K3579">
        <v>0</v>
      </c>
      <c r="L3579">
        <v>0</v>
      </c>
      <c r="M3579">
        <v>0</v>
      </c>
      <c r="N3579">
        <v>0</v>
      </c>
      <c r="O3579">
        <v>1337</v>
      </c>
      <c r="P3579" t="s">
        <v>59</v>
      </c>
      <c r="Q3579" t="s">
        <v>60</v>
      </c>
    </row>
    <row r="3580" spans="1:17" x14ac:dyDescent="0.25">
      <c r="A3580" t="s">
        <v>28</v>
      </c>
      <c r="B3580" t="s">
        <v>36</v>
      </c>
      <c r="C3580" t="s">
        <v>52</v>
      </c>
      <c r="D3580" t="s">
        <v>48</v>
      </c>
      <c r="E3580" s="2">
        <v>19</v>
      </c>
      <c r="F3580" t="str">
        <f t="shared" si="55"/>
        <v>Average Per Premise1-in-2May Monthly System Peak Day30% Cycling19</v>
      </c>
      <c r="G3580">
        <v>4.8621249999999998</v>
      </c>
      <c r="H3580">
        <v>4.8621249999999998</v>
      </c>
      <c r="I3580">
        <v>64.307599999999994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1337</v>
      </c>
      <c r="P3580" t="s">
        <v>59</v>
      </c>
      <c r="Q3580" t="s">
        <v>60</v>
      </c>
    </row>
    <row r="3581" spans="1:17" x14ac:dyDescent="0.25">
      <c r="A3581" t="s">
        <v>29</v>
      </c>
      <c r="B3581" t="s">
        <v>36</v>
      </c>
      <c r="C3581" t="s">
        <v>52</v>
      </c>
      <c r="D3581" t="s">
        <v>48</v>
      </c>
      <c r="E3581" s="2">
        <v>19</v>
      </c>
      <c r="F3581" t="str">
        <f t="shared" si="55"/>
        <v>Average Per Device1-in-2May Monthly System Peak Day30% Cycling19</v>
      </c>
      <c r="G3581">
        <v>1.7805150000000001</v>
      </c>
      <c r="H3581">
        <v>1.7805150000000001</v>
      </c>
      <c r="I3581">
        <v>64.307599999999994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1337</v>
      </c>
      <c r="P3581" t="s">
        <v>59</v>
      </c>
      <c r="Q3581" t="s">
        <v>60</v>
      </c>
    </row>
    <row r="3582" spans="1:17" x14ac:dyDescent="0.25">
      <c r="A3582" t="s">
        <v>43</v>
      </c>
      <c r="B3582" t="s">
        <v>36</v>
      </c>
      <c r="C3582" t="s">
        <v>52</v>
      </c>
      <c r="D3582" t="s">
        <v>48</v>
      </c>
      <c r="E3582" s="2">
        <v>19</v>
      </c>
      <c r="F3582" t="str">
        <f t="shared" si="55"/>
        <v>Aggregate1-in-2May Monthly System Peak Day30% Cycling19</v>
      </c>
      <c r="G3582">
        <v>6.500661</v>
      </c>
      <c r="H3582">
        <v>6.500661</v>
      </c>
      <c r="I3582">
        <v>64.307599999999994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1337</v>
      </c>
      <c r="P3582" t="s">
        <v>59</v>
      </c>
      <c r="Q3582" t="s">
        <v>60</v>
      </c>
    </row>
    <row r="3583" spans="1:17" x14ac:dyDescent="0.25">
      <c r="A3583" t="s">
        <v>30</v>
      </c>
      <c r="B3583" t="s">
        <v>36</v>
      </c>
      <c r="C3583" t="s">
        <v>52</v>
      </c>
      <c r="D3583" t="s">
        <v>31</v>
      </c>
      <c r="E3583" s="2">
        <v>19</v>
      </c>
      <c r="F3583" t="str">
        <f t="shared" si="55"/>
        <v>Average Per Ton1-in-2May Monthly System Peak Day50% Cycling19</v>
      </c>
      <c r="G3583">
        <v>0.59435950000000004</v>
      </c>
      <c r="H3583">
        <v>0.59435950000000004</v>
      </c>
      <c r="I3583">
        <v>64.244399999999999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3452</v>
      </c>
      <c r="P3583" t="s">
        <v>59</v>
      </c>
      <c r="Q3583" t="s">
        <v>60</v>
      </c>
    </row>
    <row r="3584" spans="1:17" x14ac:dyDescent="0.25">
      <c r="A3584" t="s">
        <v>28</v>
      </c>
      <c r="B3584" t="s">
        <v>36</v>
      </c>
      <c r="C3584" t="s">
        <v>52</v>
      </c>
      <c r="D3584" t="s">
        <v>31</v>
      </c>
      <c r="E3584" s="2">
        <v>19</v>
      </c>
      <c r="F3584" t="str">
        <f t="shared" si="55"/>
        <v>Average Per Premise1-in-2May Monthly System Peak Day50% Cycling19</v>
      </c>
      <c r="G3584">
        <v>5.122598</v>
      </c>
      <c r="H3584">
        <v>5.122598</v>
      </c>
      <c r="I3584">
        <v>64.244399999999999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3452</v>
      </c>
      <c r="P3584" t="s">
        <v>59</v>
      </c>
      <c r="Q3584" t="s">
        <v>60</v>
      </c>
    </row>
    <row r="3585" spans="1:17" x14ac:dyDescent="0.25">
      <c r="A3585" t="s">
        <v>29</v>
      </c>
      <c r="B3585" t="s">
        <v>36</v>
      </c>
      <c r="C3585" t="s">
        <v>52</v>
      </c>
      <c r="D3585" t="s">
        <v>31</v>
      </c>
      <c r="E3585" s="2">
        <v>19</v>
      </c>
      <c r="F3585" t="str">
        <f t="shared" si="55"/>
        <v>Average Per Device1-in-2May Monthly System Peak Day50% Cycling19</v>
      </c>
      <c r="G3585">
        <v>2.305202</v>
      </c>
      <c r="H3585">
        <v>2.305202</v>
      </c>
      <c r="I3585">
        <v>64.244399999999999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3452</v>
      </c>
      <c r="P3585" t="s">
        <v>59</v>
      </c>
      <c r="Q3585" t="s">
        <v>60</v>
      </c>
    </row>
    <row r="3586" spans="1:17" x14ac:dyDescent="0.25">
      <c r="A3586" t="s">
        <v>43</v>
      </c>
      <c r="B3586" t="s">
        <v>36</v>
      </c>
      <c r="C3586" t="s">
        <v>52</v>
      </c>
      <c r="D3586" t="s">
        <v>31</v>
      </c>
      <c r="E3586" s="2">
        <v>19</v>
      </c>
      <c r="F3586" t="str">
        <f t="shared" si="55"/>
        <v>Aggregate1-in-2May Monthly System Peak Day50% Cycling19</v>
      </c>
      <c r="G3586">
        <v>17.683209999999999</v>
      </c>
      <c r="H3586">
        <v>17.683209999999999</v>
      </c>
      <c r="I3586">
        <v>64.244399999999999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3452</v>
      </c>
      <c r="P3586" t="s">
        <v>59</v>
      </c>
      <c r="Q3586" t="s">
        <v>60</v>
      </c>
    </row>
    <row r="3587" spans="1:17" x14ac:dyDescent="0.25">
      <c r="A3587" t="s">
        <v>30</v>
      </c>
      <c r="B3587" t="s">
        <v>36</v>
      </c>
      <c r="C3587" t="s">
        <v>52</v>
      </c>
      <c r="D3587" t="s">
        <v>26</v>
      </c>
      <c r="E3587" s="2">
        <v>19</v>
      </c>
      <c r="F3587" t="str">
        <f t="shared" ref="F3587:F3650" si="56">CONCATENATE(A3587,B3587,C3587,D3587,E3587)</f>
        <v>Average Per Ton1-in-2May Monthly System Peak DayAll19</v>
      </c>
      <c r="G3587">
        <v>0.55636529999999995</v>
      </c>
      <c r="H3587">
        <v>0.55636529999999995</v>
      </c>
      <c r="I3587">
        <v>64.262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4789</v>
      </c>
      <c r="P3587" t="s">
        <v>59</v>
      </c>
      <c r="Q3587" t="s">
        <v>60</v>
      </c>
    </row>
    <row r="3588" spans="1:17" x14ac:dyDescent="0.25">
      <c r="A3588" t="s">
        <v>28</v>
      </c>
      <c r="B3588" t="s">
        <v>36</v>
      </c>
      <c r="C3588" t="s">
        <v>52</v>
      </c>
      <c r="D3588" t="s">
        <v>26</v>
      </c>
      <c r="E3588" s="2">
        <v>19</v>
      </c>
      <c r="F3588" t="str">
        <f t="shared" si="56"/>
        <v>Average Per Premise1-in-2May Monthly System Peak DayAll19</v>
      </c>
      <c r="G3588">
        <v>5.1043760000000002</v>
      </c>
      <c r="H3588">
        <v>5.1043760000000002</v>
      </c>
      <c r="I3588">
        <v>64.262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4789</v>
      </c>
      <c r="P3588" t="s">
        <v>59</v>
      </c>
      <c r="Q3588" t="s">
        <v>60</v>
      </c>
    </row>
    <row r="3589" spans="1:17" x14ac:dyDescent="0.25">
      <c r="A3589" t="s">
        <v>29</v>
      </c>
      <c r="B3589" t="s">
        <v>36</v>
      </c>
      <c r="C3589" t="s">
        <v>52</v>
      </c>
      <c r="D3589" t="s">
        <v>26</v>
      </c>
      <c r="E3589" s="2">
        <v>19</v>
      </c>
      <c r="F3589" t="str">
        <f t="shared" si="56"/>
        <v>Average Per Device1-in-2May Monthly System Peak DayAll19</v>
      </c>
      <c r="G3589">
        <v>2.1590579999999999</v>
      </c>
      <c r="H3589">
        <v>2.1590579999999999</v>
      </c>
      <c r="I3589">
        <v>64.262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4789</v>
      </c>
      <c r="P3589" t="s">
        <v>59</v>
      </c>
      <c r="Q3589" t="s">
        <v>60</v>
      </c>
    </row>
    <row r="3590" spans="1:17" x14ac:dyDescent="0.25">
      <c r="A3590" t="s">
        <v>43</v>
      </c>
      <c r="B3590" t="s">
        <v>36</v>
      </c>
      <c r="C3590" t="s">
        <v>52</v>
      </c>
      <c r="D3590" t="s">
        <v>26</v>
      </c>
      <c r="E3590" s="2">
        <v>19</v>
      </c>
      <c r="F3590" t="str">
        <f t="shared" si="56"/>
        <v>Aggregate1-in-2May Monthly System Peak DayAll19</v>
      </c>
      <c r="G3590">
        <v>24.444859999999998</v>
      </c>
      <c r="H3590">
        <v>24.444859999999998</v>
      </c>
      <c r="I3590">
        <v>64.262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4789</v>
      </c>
      <c r="P3590" t="s">
        <v>59</v>
      </c>
      <c r="Q3590" t="s">
        <v>60</v>
      </c>
    </row>
    <row r="3591" spans="1:17" x14ac:dyDescent="0.25">
      <c r="A3591" t="s">
        <v>30</v>
      </c>
      <c r="B3591" t="s">
        <v>36</v>
      </c>
      <c r="C3591" t="s">
        <v>53</v>
      </c>
      <c r="D3591" t="s">
        <v>48</v>
      </c>
      <c r="E3591" s="2">
        <v>19</v>
      </c>
      <c r="F3591" t="str">
        <f t="shared" si="56"/>
        <v>Average Per Ton1-in-2October Monthly System Peak Day30% Cycling19</v>
      </c>
      <c r="G3591">
        <v>0.53606739999999997</v>
      </c>
      <c r="H3591">
        <v>0.53606739999999997</v>
      </c>
      <c r="I3591">
        <v>73.139499999999998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1337</v>
      </c>
      <c r="P3591" t="s">
        <v>59</v>
      </c>
      <c r="Q3591" t="s">
        <v>60</v>
      </c>
    </row>
    <row r="3592" spans="1:17" x14ac:dyDescent="0.25">
      <c r="A3592" t="s">
        <v>28</v>
      </c>
      <c r="B3592" t="s">
        <v>36</v>
      </c>
      <c r="C3592" t="s">
        <v>53</v>
      </c>
      <c r="D3592" t="s">
        <v>48</v>
      </c>
      <c r="E3592" s="2">
        <v>19</v>
      </c>
      <c r="F3592" t="str">
        <f t="shared" si="56"/>
        <v>Average Per Premise1-in-2October Monthly System Peak Day30% Cycling19</v>
      </c>
      <c r="G3592">
        <v>5.6874459999999996</v>
      </c>
      <c r="H3592">
        <v>5.6874459999999996</v>
      </c>
      <c r="I3592">
        <v>73.139499999999998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1337</v>
      </c>
      <c r="P3592" t="s">
        <v>59</v>
      </c>
      <c r="Q3592" t="s">
        <v>60</v>
      </c>
    </row>
    <row r="3593" spans="1:17" x14ac:dyDescent="0.25">
      <c r="A3593" t="s">
        <v>29</v>
      </c>
      <c r="B3593" t="s">
        <v>36</v>
      </c>
      <c r="C3593" t="s">
        <v>53</v>
      </c>
      <c r="D3593" t="s">
        <v>48</v>
      </c>
      <c r="E3593" s="2">
        <v>19</v>
      </c>
      <c r="F3593" t="str">
        <f t="shared" si="56"/>
        <v>Average Per Device1-in-2October Monthly System Peak Day30% Cycling19</v>
      </c>
      <c r="G3593">
        <v>2.0827490000000002</v>
      </c>
      <c r="H3593">
        <v>2.0827490000000002</v>
      </c>
      <c r="I3593">
        <v>73.139499999999998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1337</v>
      </c>
      <c r="P3593" t="s">
        <v>59</v>
      </c>
      <c r="Q3593" t="s">
        <v>60</v>
      </c>
    </row>
    <row r="3594" spans="1:17" x14ac:dyDescent="0.25">
      <c r="A3594" t="s">
        <v>43</v>
      </c>
      <c r="B3594" t="s">
        <v>36</v>
      </c>
      <c r="C3594" t="s">
        <v>53</v>
      </c>
      <c r="D3594" t="s">
        <v>48</v>
      </c>
      <c r="E3594" s="2">
        <v>19</v>
      </c>
      <c r="F3594" t="str">
        <f t="shared" si="56"/>
        <v>Aggregate1-in-2October Monthly System Peak Day30% Cycling19</v>
      </c>
      <c r="G3594">
        <v>7.6041160000000003</v>
      </c>
      <c r="H3594">
        <v>7.6041160000000003</v>
      </c>
      <c r="I3594">
        <v>73.139499999999998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1337</v>
      </c>
      <c r="P3594" t="s">
        <v>59</v>
      </c>
      <c r="Q3594" t="s">
        <v>60</v>
      </c>
    </row>
    <row r="3595" spans="1:17" x14ac:dyDescent="0.25">
      <c r="A3595" t="s">
        <v>30</v>
      </c>
      <c r="B3595" t="s">
        <v>36</v>
      </c>
      <c r="C3595" t="s">
        <v>53</v>
      </c>
      <c r="D3595" t="s">
        <v>31</v>
      </c>
      <c r="E3595" s="2">
        <v>19</v>
      </c>
      <c r="F3595" t="str">
        <f t="shared" si="56"/>
        <v>Average Per Ton1-in-2October Monthly System Peak Day50% Cycling19</v>
      </c>
      <c r="G3595">
        <v>0.62903549999999997</v>
      </c>
      <c r="H3595">
        <v>0.62903549999999997</v>
      </c>
      <c r="I3595">
        <v>73.103200000000001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3452</v>
      </c>
      <c r="P3595" t="s">
        <v>59</v>
      </c>
      <c r="Q3595" t="s">
        <v>60</v>
      </c>
    </row>
    <row r="3596" spans="1:17" x14ac:dyDescent="0.25">
      <c r="A3596" t="s">
        <v>28</v>
      </c>
      <c r="B3596" t="s">
        <v>36</v>
      </c>
      <c r="C3596" t="s">
        <v>53</v>
      </c>
      <c r="D3596" t="s">
        <v>31</v>
      </c>
      <c r="E3596" s="2">
        <v>19</v>
      </c>
      <c r="F3596" t="str">
        <f t="shared" si="56"/>
        <v>Average Per Premise1-in-2October Monthly System Peak Day50% Cycling19</v>
      </c>
      <c r="G3596">
        <v>5.4214589999999996</v>
      </c>
      <c r="H3596">
        <v>5.4214589999999996</v>
      </c>
      <c r="I3596">
        <v>73.103200000000001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3452</v>
      </c>
      <c r="P3596" t="s">
        <v>59</v>
      </c>
      <c r="Q3596" t="s">
        <v>60</v>
      </c>
    </row>
    <row r="3597" spans="1:17" x14ac:dyDescent="0.25">
      <c r="A3597" t="s">
        <v>29</v>
      </c>
      <c r="B3597" t="s">
        <v>36</v>
      </c>
      <c r="C3597" t="s">
        <v>53</v>
      </c>
      <c r="D3597" t="s">
        <v>31</v>
      </c>
      <c r="E3597" s="2">
        <v>19</v>
      </c>
      <c r="F3597" t="str">
        <f t="shared" si="56"/>
        <v>Average Per Device1-in-2October Monthly System Peak Day50% Cycling19</v>
      </c>
      <c r="G3597">
        <v>2.439692</v>
      </c>
      <c r="H3597">
        <v>2.439692</v>
      </c>
      <c r="I3597">
        <v>73.103200000000001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3452</v>
      </c>
      <c r="P3597" t="s">
        <v>59</v>
      </c>
      <c r="Q3597" t="s">
        <v>60</v>
      </c>
    </row>
    <row r="3598" spans="1:17" x14ac:dyDescent="0.25">
      <c r="A3598" t="s">
        <v>43</v>
      </c>
      <c r="B3598" t="s">
        <v>36</v>
      </c>
      <c r="C3598" t="s">
        <v>53</v>
      </c>
      <c r="D3598" t="s">
        <v>31</v>
      </c>
      <c r="E3598" s="2">
        <v>19</v>
      </c>
      <c r="F3598" t="str">
        <f t="shared" si="56"/>
        <v>Aggregate1-in-2October Monthly System Peak Day50% Cycling19</v>
      </c>
      <c r="G3598">
        <v>18.714880000000001</v>
      </c>
      <c r="H3598">
        <v>18.714880000000001</v>
      </c>
      <c r="I3598">
        <v>73.103200000000001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3452</v>
      </c>
      <c r="P3598" t="s">
        <v>59</v>
      </c>
      <c r="Q3598" t="s">
        <v>60</v>
      </c>
    </row>
    <row r="3599" spans="1:17" x14ac:dyDescent="0.25">
      <c r="A3599" t="s">
        <v>30</v>
      </c>
      <c r="B3599" t="s">
        <v>36</v>
      </c>
      <c r="C3599" t="s">
        <v>53</v>
      </c>
      <c r="D3599" t="s">
        <v>26</v>
      </c>
      <c r="E3599" s="2">
        <v>19</v>
      </c>
      <c r="F3599" t="str">
        <f t="shared" si="56"/>
        <v>Average Per Ton1-in-2October Monthly System Peak DayAll19</v>
      </c>
      <c r="G3599">
        <v>0.60307880000000003</v>
      </c>
      <c r="H3599">
        <v>0.60307880000000003</v>
      </c>
      <c r="I3599">
        <v>73.113299999999995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4789</v>
      </c>
      <c r="P3599" t="s">
        <v>59</v>
      </c>
      <c r="Q3599" t="s">
        <v>60</v>
      </c>
    </row>
    <row r="3600" spans="1:17" x14ac:dyDescent="0.25">
      <c r="A3600" t="s">
        <v>28</v>
      </c>
      <c r="B3600" t="s">
        <v>36</v>
      </c>
      <c r="C3600" t="s">
        <v>53</v>
      </c>
      <c r="D3600" t="s">
        <v>26</v>
      </c>
      <c r="E3600" s="2">
        <v>19</v>
      </c>
      <c r="F3600" t="str">
        <f t="shared" si="56"/>
        <v>Average Per Premise1-in-2October Monthly System Peak DayAll19</v>
      </c>
      <c r="G3600">
        <v>5.5329490000000003</v>
      </c>
      <c r="H3600">
        <v>5.5329490000000003</v>
      </c>
      <c r="I3600">
        <v>73.113299999999995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4789</v>
      </c>
      <c r="P3600" t="s">
        <v>59</v>
      </c>
      <c r="Q3600" t="s">
        <v>60</v>
      </c>
    </row>
    <row r="3601" spans="1:17" x14ac:dyDescent="0.25">
      <c r="A3601" t="s">
        <v>29</v>
      </c>
      <c r="B3601" t="s">
        <v>36</v>
      </c>
      <c r="C3601" t="s">
        <v>53</v>
      </c>
      <c r="D3601" t="s">
        <v>26</v>
      </c>
      <c r="E3601" s="2">
        <v>19</v>
      </c>
      <c r="F3601" t="str">
        <f t="shared" si="56"/>
        <v>Average Per Device1-in-2October Monthly System Peak DayAll19</v>
      </c>
      <c r="G3601">
        <v>2.3403369999999999</v>
      </c>
      <c r="H3601">
        <v>2.3403369999999999</v>
      </c>
      <c r="I3601">
        <v>73.113299999999995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4789</v>
      </c>
      <c r="P3601" t="s">
        <v>59</v>
      </c>
      <c r="Q3601" t="s">
        <v>60</v>
      </c>
    </row>
    <row r="3602" spans="1:17" x14ac:dyDescent="0.25">
      <c r="A3602" t="s">
        <v>43</v>
      </c>
      <c r="B3602" t="s">
        <v>36</v>
      </c>
      <c r="C3602" t="s">
        <v>53</v>
      </c>
      <c r="D3602" t="s">
        <v>26</v>
      </c>
      <c r="E3602" s="2">
        <v>19</v>
      </c>
      <c r="F3602" t="str">
        <f t="shared" si="56"/>
        <v>Aggregate1-in-2October Monthly System Peak DayAll19</v>
      </c>
      <c r="G3602">
        <v>26.49729</v>
      </c>
      <c r="H3602">
        <v>26.49729</v>
      </c>
      <c r="I3602">
        <v>73.113299999999995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4789</v>
      </c>
      <c r="P3602" t="s">
        <v>59</v>
      </c>
      <c r="Q3602" t="s">
        <v>60</v>
      </c>
    </row>
    <row r="3603" spans="1:17" x14ac:dyDescent="0.25">
      <c r="A3603" t="s">
        <v>30</v>
      </c>
      <c r="B3603" t="s">
        <v>36</v>
      </c>
      <c r="C3603" t="s">
        <v>54</v>
      </c>
      <c r="D3603" t="s">
        <v>48</v>
      </c>
      <c r="E3603" s="2">
        <v>19</v>
      </c>
      <c r="F3603" t="str">
        <f t="shared" si="56"/>
        <v>Average Per Ton1-in-2September Monthly System Peak Day30% Cycling19</v>
      </c>
      <c r="G3603">
        <v>0.73896899999999999</v>
      </c>
      <c r="H3603">
        <v>0.73896899999999999</v>
      </c>
      <c r="I3603">
        <v>85.237799999999993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1337</v>
      </c>
      <c r="P3603" t="s">
        <v>59</v>
      </c>
      <c r="Q3603" t="s">
        <v>60</v>
      </c>
    </row>
    <row r="3604" spans="1:17" x14ac:dyDescent="0.25">
      <c r="A3604" t="s">
        <v>28</v>
      </c>
      <c r="B3604" t="s">
        <v>36</v>
      </c>
      <c r="C3604" t="s">
        <v>54</v>
      </c>
      <c r="D3604" t="s">
        <v>48</v>
      </c>
      <c r="E3604" s="2">
        <v>19</v>
      </c>
      <c r="F3604" t="str">
        <f t="shared" si="56"/>
        <v>Average Per Premise1-in-2September Monthly System Peak Day30% Cycling19</v>
      </c>
      <c r="G3604">
        <v>7.8401459999999998</v>
      </c>
      <c r="H3604">
        <v>7.8401459999999998</v>
      </c>
      <c r="I3604">
        <v>85.237799999999993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1337</v>
      </c>
      <c r="P3604" t="s">
        <v>59</v>
      </c>
      <c r="Q3604" t="s">
        <v>60</v>
      </c>
    </row>
    <row r="3605" spans="1:17" x14ac:dyDescent="0.25">
      <c r="A3605" t="s">
        <v>29</v>
      </c>
      <c r="B3605" t="s">
        <v>36</v>
      </c>
      <c r="C3605" t="s">
        <v>54</v>
      </c>
      <c r="D3605" t="s">
        <v>48</v>
      </c>
      <c r="E3605" s="2">
        <v>19</v>
      </c>
      <c r="F3605" t="str">
        <f t="shared" si="56"/>
        <v>Average Per Device1-in-2September Monthly System Peak Day30% Cycling19</v>
      </c>
      <c r="G3605">
        <v>2.87107</v>
      </c>
      <c r="H3605">
        <v>2.87107</v>
      </c>
      <c r="I3605">
        <v>85.237799999999993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1337</v>
      </c>
      <c r="P3605" t="s">
        <v>59</v>
      </c>
      <c r="Q3605" t="s">
        <v>60</v>
      </c>
    </row>
    <row r="3606" spans="1:17" x14ac:dyDescent="0.25">
      <c r="A3606" t="s">
        <v>43</v>
      </c>
      <c r="B3606" t="s">
        <v>36</v>
      </c>
      <c r="C3606" t="s">
        <v>54</v>
      </c>
      <c r="D3606" t="s">
        <v>48</v>
      </c>
      <c r="E3606" s="2">
        <v>19</v>
      </c>
      <c r="F3606" t="str">
        <f t="shared" si="56"/>
        <v>Aggregate1-in-2September Monthly System Peak Day30% Cycling19</v>
      </c>
      <c r="G3606">
        <v>10.482279999999999</v>
      </c>
      <c r="H3606">
        <v>10.482279999999999</v>
      </c>
      <c r="I3606">
        <v>85.237799999999993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1337</v>
      </c>
      <c r="P3606" t="s">
        <v>59</v>
      </c>
      <c r="Q3606" t="s">
        <v>60</v>
      </c>
    </row>
    <row r="3607" spans="1:17" x14ac:dyDescent="0.25">
      <c r="A3607" t="s">
        <v>30</v>
      </c>
      <c r="B3607" t="s">
        <v>36</v>
      </c>
      <c r="C3607" t="s">
        <v>54</v>
      </c>
      <c r="D3607" t="s">
        <v>31</v>
      </c>
      <c r="E3607" s="2">
        <v>19</v>
      </c>
      <c r="F3607" t="str">
        <f t="shared" si="56"/>
        <v>Average Per Ton1-in-2September Monthly System Peak Day50% Cycling19</v>
      </c>
      <c r="G3607">
        <v>0.70892489999999997</v>
      </c>
      <c r="H3607">
        <v>0.70892489999999997</v>
      </c>
      <c r="I3607">
        <v>84.329800000000006</v>
      </c>
      <c r="J3607">
        <v>0</v>
      </c>
      <c r="K3607">
        <v>0</v>
      </c>
      <c r="L3607">
        <v>0</v>
      </c>
      <c r="M3607">
        <v>0</v>
      </c>
      <c r="N3607">
        <v>0</v>
      </c>
      <c r="O3607">
        <v>3452</v>
      </c>
      <c r="P3607" t="s">
        <v>59</v>
      </c>
      <c r="Q3607" t="s">
        <v>60</v>
      </c>
    </row>
    <row r="3608" spans="1:17" x14ac:dyDescent="0.25">
      <c r="A3608" t="s">
        <v>28</v>
      </c>
      <c r="B3608" t="s">
        <v>36</v>
      </c>
      <c r="C3608" t="s">
        <v>54</v>
      </c>
      <c r="D3608" t="s">
        <v>31</v>
      </c>
      <c r="E3608" s="2">
        <v>19</v>
      </c>
      <c r="F3608" t="str">
        <f t="shared" si="56"/>
        <v>Average Per Premise1-in-2September Monthly System Peak Day50% Cycling19</v>
      </c>
      <c r="G3608">
        <v>6.1100009999999996</v>
      </c>
      <c r="H3608">
        <v>6.1100009999999996</v>
      </c>
      <c r="I3608">
        <v>84.329800000000006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3452</v>
      </c>
      <c r="P3608" t="s">
        <v>59</v>
      </c>
      <c r="Q3608" t="s">
        <v>60</v>
      </c>
    </row>
    <row r="3609" spans="1:17" x14ac:dyDescent="0.25">
      <c r="A3609" t="s">
        <v>29</v>
      </c>
      <c r="B3609" t="s">
        <v>36</v>
      </c>
      <c r="C3609" t="s">
        <v>54</v>
      </c>
      <c r="D3609" t="s">
        <v>31</v>
      </c>
      <c r="E3609" s="2">
        <v>19</v>
      </c>
      <c r="F3609" t="str">
        <f t="shared" si="56"/>
        <v>Average Per Device1-in-2September Monthly System Peak Day50% Cycling19</v>
      </c>
      <c r="G3609">
        <v>2.7495400000000001</v>
      </c>
      <c r="H3609">
        <v>2.7495400000000001</v>
      </c>
      <c r="I3609">
        <v>84.329800000000006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3452</v>
      </c>
      <c r="P3609" t="s">
        <v>59</v>
      </c>
      <c r="Q3609" t="s">
        <v>60</v>
      </c>
    </row>
    <row r="3610" spans="1:17" x14ac:dyDescent="0.25">
      <c r="A3610" t="s">
        <v>43</v>
      </c>
      <c r="B3610" t="s">
        <v>36</v>
      </c>
      <c r="C3610" t="s">
        <v>54</v>
      </c>
      <c r="D3610" t="s">
        <v>31</v>
      </c>
      <c r="E3610" s="2">
        <v>19</v>
      </c>
      <c r="F3610" t="str">
        <f t="shared" si="56"/>
        <v>Aggregate1-in-2September Monthly System Peak Day50% Cycling19</v>
      </c>
      <c r="G3610">
        <v>21.091719999999999</v>
      </c>
      <c r="H3610">
        <v>21.091719999999999</v>
      </c>
      <c r="I3610">
        <v>84.329800000000006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3452</v>
      </c>
      <c r="P3610" t="s">
        <v>59</v>
      </c>
      <c r="Q3610" t="s">
        <v>60</v>
      </c>
    </row>
    <row r="3611" spans="1:17" x14ac:dyDescent="0.25">
      <c r="A3611" t="s">
        <v>30</v>
      </c>
      <c r="B3611" t="s">
        <v>36</v>
      </c>
      <c r="C3611" t="s">
        <v>54</v>
      </c>
      <c r="D3611" t="s">
        <v>26</v>
      </c>
      <c r="E3611" s="2">
        <v>19</v>
      </c>
      <c r="F3611" t="str">
        <f t="shared" si="56"/>
        <v>Average Per Ton1-in-2September Monthly System Peak DayAll19</v>
      </c>
      <c r="G3611">
        <v>0.71731330000000004</v>
      </c>
      <c r="H3611">
        <v>0.71731319999999998</v>
      </c>
      <c r="I3611">
        <v>84.583299999999994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4789</v>
      </c>
      <c r="P3611" t="s">
        <v>59</v>
      </c>
      <c r="Q3611" t="s">
        <v>60</v>
      </c>
    </row>
    <row r="3612" spans="1:17" x14ac:dyDescent="0.25">
      <c r="A3612" t="s">
        <v>28</v>
      </c>
      <c r="B3612" t="s">
        <v>36</v>
      </c>
      <c r="C3612" t="s">
        <v>54</v>
      </c>
      <c r="D3612" t="s">
        <v>26</v>
      </c>
      <c r="E3612" s="2">
        <v>19</v>
      </c>
      <c r="F3612" t="str">
        <f t="shared" si="56"/>
        <v>Average Per Premise1-in-2September Monthly System Peak DayAll19</v>
      </c>
      <c r="G3612">
        <v>6.5809939999999996</v>
      </c>
      <c r="H3612">
        <v>6.5809930000000003</v>
      </c>
      <c r="I3612">
        <v>84.583299999999994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4789</v>
      </c>
      <c r="P3612" t="s">
        <v>59</v>
      </c>
      <c r="Q3612" t="s">
        <v>60</v>
      </c>
    </row>
    <row r="3613" spans="1:17" x14ac:dyDescent="0.25">
      <c r="A3613" t="s">
        <v>29</v>
      </c>
      <c r="B3613" t="s">
        <v>36</v>
      </c>
      <c r="C3613" t="s">
        <v>54</v>
      </c>
      <c r="D3613" t="s">
        <v>26</v>
      </c>
      <c r="E3613" s="2">
        <v>19</v>
      </c>
      <c r="F3613" t="str">
        <f t="shared" si="56"/>
        <v>Average Per Device1-in-2September Monthly System Peak DayAll19</v>
      </c>
      <c r="G3613">
        <v>2.7836409999999998</v>
      </c>
      <c r="H3613">
        <v>2.7836400000000001</v>
      </c>
      <c r="I3613">
        <v>84.583299999999994</v>
      </c>
      <c r="J3613">
        <v>0</v>
      </c>
      <c r="K3613">
        <v>0</v>
      </c>
      <c r="L3613">
        <v>0</v>
      </c>
      <c r="M3613">
        <v>0</v>
      </c>
      <c r="N3613">
        <v>0</v>
      </c>
      <c r="O3613">
        <v>4789</v>
      </c>
      <c r="P3613" t="s">
        <v>59</v>
      </c>
      <c r="Q3613" t="s">
        <v>60</v>
      </c>
    </row>
    <row r="3614" spans="1:17" x14ac:dyDescent="0.25">
      <c r="A3614" t="s">
        <v>43</v>
      </c>
      <c r="B3614" t="s">
        <v>36</v>
      </c>
      <c r="C3614" t="s">
        <v>54</v>
      </c>
      <c r="D3614" t="s">
        <v>26</v>
      </c>
      <c r="E3614" s="2">
        <v>19</v>
      </c>
      <c r="F3614" t="str">
        <f t="shared" si="56"/>
        <v>Aggregate1-in-2September Monthly System Peak DayAll19</v>
      </c>
      <c r="G3614">
        <v>31.516380000000002</v>
      </c>
      <c r="H3614">
        <v>31.516380000000002</v>
      </c>
      <c r="I3614">
        <v>84.583299999999994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4789</v>
      </c>
      <c r="P3614" t="s">
        <v>59</v>
      </c>
      <c r="Q3614" t="s">
        <v>60</v>
      </c>
    </row>
    <row r="3615" spans="1:17" x14ac:dyDescent="0.25">
      <c r="A3615" t="s">
        <v>30</v>
      </c>
      <c r="B3615" t="s">
        <v>36</v>
      </c>
      <c r="C3615" t="s">
        <v>49</v>
      </c>
      <c r="D3615" t="s">
        <v>48</v>
      </c>
      <c r="E3615" s="2">
        <v>20</v>
      </c>
      <c r="F3615" t="str">
        <f t="shared" si="56"/>
        <v>Average Per Ton1-in-2August Monthly System Peak Day30% Cycling20</v>
      </c>
      <c r="G3615">
        <v>0.66563059999999996</v>
      </c>
      <c r="H3615">
        <v>0.66563059999999996</v>
      </c>
      <c r="I3615">
        <v>77.948499999999996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1337</v>
      </c>
      <c r="P3615" t="s">
        <v>59</v>
      </c>
      <c r="Q3615" t="s">
        <v>60</v>
      </c>
    </row>
    <row r="3616" spans="1:17" x14ac:dyDescent="0.25">
      <c r="A3616" t="s">
        <v>28</v>
      </c>
      <c r="B3616" t="s">
        <v>36</v>
      </c>
      <c r="C3616" t="s">
        <v>49</v>
      </c>
      <c r="D3616" t="s">
        <v>48</v>
      </c>
      <c r="E3616" s="2">
        <v>20</v>
      </c>
      <c r="F3616" t="str">
        <f t="shared" si="56"/>
        <v>Average Per Premise1-in-2August Monthly System Peak Day30% Cycling20</v>
      </c>
      <c r="G3616">
        <v>7.0620570000000003</v>
      </c>
      <c r="H3616">
        <v>7.0620570000000003</v>
      </c>
      <c r="I3616">
        <v>77.948499999999996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1337</v>
      </c>
      <c r="P3616" t="s">
        <v>59</v>
      </c>
      <c r="Q3616" t="s">
        <v>60</v>
      </c>
    </row>
    <row r="3617" spans="1:17" x14ac:dyDescent="0.25">
      <c r="A3617" t="s">
        <v>29</v>
      </c>
      <c r="B3617" t="s">
        <v>36</v>
      </c>
      <c r="C3617" t="s">
        <v>49</v>
      </c>
      <c r="D3617" t="s">
        <v>48</v>
      </c>
      <c r="E3617" s="2">
        <v>20</v>
      </c>
      <c r="F3617" t="str">
        <f t="shared" si="56"/>
        <v>Average Per Device1-in-2August Monthly System Peak Day30% Cycling20</v>
      </c>
      <c r="G3617">
        <v>2.5861329999999998</v>
      </c>
      <c r="H3617">
        <v>2.5861329999999998</v>
      </c>
      <c r="I3617">
        <v>77.948499999999996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1337</v>
      </c>
      <c r="P3617" t="s">
        <v>59</v>
      </c>
      <c r="Q3617" t="s">
        <v>60</v>
      </c>
    </row>
    <row r="3618" spans="1:17" x14ac:dyDescent="0.25">
      <c r="A3618" t="s">
        <v>43</v>
      </c>
      <c r="B3618" t="s">
        <v>36</v>
      </c>
      <c r="C3618" t="s">
        <v>49</v>
      </c>
      <c r="D3618" t="s">
        <v>48</v>
      </c>
      <c r="E3618" s="2">
        <v>20</v>
      </c>
      <c r="F3618" t="str">
        <f t="shared" si="56"/>
        <v>Aggregate1-in-2August Monthly System Peak Day30% Cycling20</v>
      </c>
      <c r="G3618">
        <v>9.4419699999999995</v>
      </c>
      <c r="H3618">
        <v>9.4419710000000006</v>
      </c>
      <c r="I3618">
        <v>77.948499999999996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1337</v>
      </c>
      <c r="P3618" t="s">
        <v>59</v>
      </c>
      <c r="Q3618" t="s">
        <v>60</v>
      </c>
    </row>
    <row r="3619" spans="1:17" x14ac:dyDescent="0.25">
      <c r="A3619" t="s">
        <v>30</v>
      </c>
      <c r="B3619" t="s">
        <v>36</v>
      </c>
      <c r="C3619" t="s">
        <v>49</v>
      </c>
      <c r="D3619" t="s">
        <v>31</v>
      </c>
      <c r="E3619" s="2">
        <v>20</v>
      </c>
      <c r="F3619" t="str">
        <f t="shared" si="56"/>
        <v>Average Per Ton1-in-2August Monthly System Peak Day50% Cycling20</v>
      </c>
      <c r="G3619">
        <v>0.64640719999999996</v>
      </c>
      <c r="H3619">
        <v>0.64640730000000002</v>
      </c>
      <c r="I3619">
        <v>77.602800000000002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3452</v>
      </c>
      <c r="P3619" t="s">
        <v>59</v>
      </c>
      <c r="Q3619" t="s">
        <v>60</v>
      </c>
    </row>
    <row r="3620" spans="1:17" x14ac:dyDescent="0.25">
      <c r="A3620" t="s">
        <v>28</v>
      </c>
      <c r="B3620" t="s">
        <v>36</v>
      </c>
      <c r="C3620" t="s">
        <v>49</v>
      </c>
      <c r="D3620" t="s">
        <v>31</v>
      </c>
      <c r="E3620" s="2">
        <v>20</v>
      </c>
      <c r="F3620" t="str">
        <f t="shared" si="56"/>
        <v>Average Per Premise1-in-2August Monthly System Peak Day50% Cycling20</v>
      </c>
      <c r="G3620">
        <v>5.5711810000000002</v>
      </c>
      <c r="H3620">
        <v>5.5711810000000002</v>
      </c>
      <c r="I3620">
        <v>77.602800000000002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3452</v>
      </c>
      <c r="P3620" t="s">
        <v>59</v>
      </c>
      <c r="Q3620" t="s">
        <v>60</v>
      </c>
    </row>
    <row r="3621" spans="1:17" x14ac:dyDescent="0.25">
      <c r="A3621" t="s">
        <v>29</v>
      </c>
      <c r="B3621" t="s">
        <v>36</v>
      </c>
      <c r="C3621" t="s">
        <v>49</v>
      </c>
      <c r="D3621" t="s">
        <v>31</v>
      </c>
      <c r="E3621" s="2">
        <v>20</v>
      </c>
      <c r="F3621" t="str">
        <f t="shared" si="56"/>
        <v>Average Per Device1-in-2August Monthly System Peak Day50% Cycling20</v>
      </c>
      <c r="G3621">
        <v>2.5070679999999999</v>
      </c>
      <c r="H3621">
        <v>2.5070679999999999</v>
      </c>
      <c r="I3621">
        <v>77.602800000000002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3452</v>
      </c>
      <c r="P3621" t="s">
        <v>59</v>
      </c>
      <c r="Q3621" t="s">
        <v>60</v>
      </c>
    </row>
    <row r="3622" spans="1:17" x14ac:dyDescent="0.25">
      <c r="A3622" t="s">
        <v>43</v>
      </c>
      <c r="B3622" t="s">
        <v>36</v>
      </c>
      <c r="C3622" t="s">
        <v>49</v>
      </c>
      <c r="D3622" t="s">
        <v>31</v>
      </c>
      <c r="E3622" s="2">
        <v>20</v>
      </c>
      <c r="F3622" t="str">
        <f t="shared" si="56"/>
        <v>Aggregate1-in-2August Monthly System Peak Day50% Cycling20</v>
      </c>
      <c r="G3622">
        <v>19.231719999999999</v>
      </c>
      <c r="H3622">
        <v>19.231719999999999</v>
      </c>
      <c r="I3622">
        <v>77.602800000000002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3452</v>
      </c>
      <c r="P3622" t="s">
        <v>59</v>
      </c>
      <c r="Q3622" t="s">
        <v>60</v>
      </c>
    </row>
    <row r="3623" spans="1:17" x14ac:dyDescent="0.25">
      <c r="A3623" t="s">
        <v>30</v>
      </c>
      <c r="B3623" t="s">
        <v>36</v>
      </c>
      <c r="C3623" t="s">
        <v>49</v>
      </c>
      <c r="D3623" t="s">
        <v>26</v>
      </c>
      <c r="E3623" s="2">
        <v>20</v>
      </c>
      <c r="F3623" t="str">
        <f t="shared" si="56"/>
        <v>Average Per Ton1-in-2August Monthly System Peak DayAll20</v>
      </c>
      <c r="G3623">
        <v>0.65177439999999998</v>
      </c>
      <c r="H3623">
        <v>0.65177439999999998</v>
      </c>
      <c r="I3623">
        <v>77.699299999999994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4789</v>
      </c>
      <c r="P3623" t="s">
        <v>59</v>
      </c>
      <c r="Q3623" t="s">
        <v>60</v>
      </c>
    </row>
    <row r="3624" spans="1:17" x14ac:dyDescent="0.25">
      <c r="A3624" t="s">
        <v>28</v>
      </c>
      <c r="B3624" t="s">
        <v>36</v>
      </c>
      <c r="C3624" t="s">
        <v>49</v>
      </c>
      <c r="D3624" t="s">
        <v>26</v>
      </c>
      <c r="E3624" s="2">
        <v>20</v>
      </c>
      <c r="F3624" t="str">
        <f t="shared" si="56"/>
        <v>Average Per Premise1-in-2August Monthly System Peak DayAll20</v>
      </c>
      <c r="G3624">
        <v>5.9797070000000003</v>
      </c>
      <c r="H3624">
        <v>5.9797070000000003</v>
      </c>
      <c r="I3624">
        <v>77.699299999999994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4789</v>
      </c>
      <c r="P3624" t="s">
        <v>59</v>
      </c>
      <c r="Q3624" t="s">
        <v>60</v>
      </c>
    </row>
    <row r="3625" spans="1:17" x14ac:dyDescent="0.25">
      <c r="A3625" t="s">
        <v>29</v>
      </c>
      <c r="B3625" t="s">
        <v>36</v>
      </c>
      <c r="C3625" t="s">
        <v>49</v>
      </c>
      <c r="D3625" t="s">
        <v>26</v>
      </c>
      <c r="E3625" s="2">
        <v>20</v>
      </c>
      <c r="F3625" t="str">
        <f t="shared" si="56"/>
        <v>Average Per Device1-in-2August Monthly System Peak DayAll20</v>
      </c>
      <c r="G3625">
        <v>2.5293070000000002</v>
      </c>
      <c r="H3625">
        <v>2.5293070000000002</v>
      </c>
      <c r="I3625">
        <v>77.699299999999994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4789</v>
      </c>
      <c r="P3625" t="s">
        <v>59</v>
      </c>
      <c r="Q3625" t="s">
        <v>60</v>
      </c>
    </row>
    <row r="3626" spans="1:17" x14ac:dyDescent="0.25">
      <c r="A3626" t="s">
        <v>43</v>
      </c>
      <c r="B3626" t="s">
        <v>36</v>
      </c>
      <c r="C3626" t="s">
        <v>49</v>
      </c>
      <c r="D3626" t="s">
        <v>26</v>
      </c>
      <c r="E3626" s="2">
        <v>20</v>
      </c>
      <c r="F3626" t="str">
        <f t="shared" si="56"/>
        <v>Aggregate1-in-2August Monthly System Peak DayAll20</v>
      </c>
      <c r="G3626">
        <v>28.63682</v>
      </c>
      <c r="H3626">
        <v>28.63682</v>
      </c>
      <c r="I3626">
        <v>77.699299999999994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4789</v>
      </c>
      <c r="P3626" t="s">
        <v>59</v>
      </c>
      <c r="Q3626" t="s">
        <v>60</v>
      </c>
    </row>
    <row r="3627" spans="1:17" x14ac:dyDescent="0.25">
      <c r="A3627" t="s">
        <v>30</v>
      </c>
      <c r="B3627" t="s">
        <v>36</v>
      </c>
      <c r="C3627" t="s">
        <v>37</v>
      </c>
      <c r="D3627" t="s">
        <v>48</v>
      </c>
      <c r="E3627" s="2">
        <v>20</v>
      </c>
      <c r="F3627" t="str">
        <f t="shared" si="56"/>
        <v>Average Per Ton1-in-2August Typical Event Day30% Cycling20</v>
      </c>
      <c r="G3627">
        <v>0.60399080000000005</v>
      </c>
      <c r="H3627">
        <v>0.60399080000000005</v>
      </c>
      <c r="I3627">
        <v>75.084599999999995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1337</v>
      </c>
      <c r="P3627" t="s">
        <v>59</v>
      </c>
      <c r="Q3627" t="s">
        <v>60</v>
      </c>
    </row>
    <row r="3628" spans="1:17" x14ac:dyDescent="0.25">
      <c r="A3628" t="s">
        <v>28</v>
      </c>
      <c r="B3628" t="s">
        <v>36</v>
      </c>
      <c r="C3628" t="s">
        <v>37</v>
      </c>
      <c r="D3628" t="s">
        <v>48</v>
      </c>
      <c r="E3628" s="2">
        <v>20</v>
      </c>
      <c r="F3628" t="str">
        <f t="shared" si="56"/>
        <v>Average Per Premise1-in-2August Typical Event Day30% Cycling20</v>
      </c>
      <c r="G3628">
        <v>6.4080849999999998</v>
      </c>
      <c r="H3628">
        <v>6.4080849999999998</v>
      </c>
      <c r="I3628">
        <v>75.084599999999995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1337</v>
      </c>
      <c r="P3628" t="s">
        <v>59</v>
      </c>
      <c r="Q3628" t="s">
        <v>60</v>
      </c>
    </row>
    <row r="3629" spans="1:17" x14ac:dyDescent="0.25">
      <c r="A3629" t="s">
        <v>29</v>
      </c>
      <c r="B3629" t="s">
        <v>36</v>
      </c>
      <c r="C3629" t="s">
        <v>37</v>
      </c>
      <c r="D3629" t="s">
        <v>48</v>
      </c>
      <c r="E3629" s="2">
        <v>20</v>
      </c>
      <c r="F3629" t="str">
        <f t="shared" si="56"/>
        <v>Average Per Device1-in-2August Typical Event Day30% Cycling20</v>
      </c>
      <c r="G3629">
        <v>2.3466469999999999</v>
      </c>
      <c r="H3629">
        <v>2.3466469999999999</v>
      </c>
      <c r="I3629">
        <v>75.084599999999995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1337</v>
      </c>
      <c r="P3629" t="s">
        <v>59</v>
      </c>
      <c r="Q3629" t="s">
        <v>60</v>
      </c>
    </row>
    <row r="3630" spans="1:17" x14ac:dyDescent="0.25">
      <c r="A3630" t="s">
        <v>43</v>
      </c>
      <c r="B3630" t="s">
        <v>36</v>
      </c>
      <c r="C3630" t="s">
        <v>37</v>
      </c>
      <c r="D3630" t="s">
        <v>48</v>
      </c>
      <c r="E3630" s="2">
        <v>20</v>
      </c>
      <c r="F3630" t="str">
        <f t="shared" si="56"/>
        <v>Aggregate1-in-2August Typical Event Day30% Cycling20</v>
      </c>
      <c r="G3630">
        <v>8.5676100000000002</v>
      </c>
      <c r="H3630">
        <v>8.5676100000000002</v>
      </c>
      <c r="I3630">
        <v>75.084599999999995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1337</v>
      </c>
      <c r="P3630" t="s">
        <v>59</v>
      </c>
      <c r="Q3630" t="s">
        <v>60</v>
      </c>
    </row>
    <row r="3631" spans="1:17" x14ac:dyDescent="0.25">
      <c r="A3631" t="s">
        <v>30</v>
      </c>
      <c r="B3631" t="s">
        <v>36</v>
      </c>
      <c r="C3631" t="s">
        <v>37</v>
      </c>
      <c r="D3631" t="s">
        <v>31</v>
      </c>
      <c r="E3631" s="2">
        <v>20</v>
      </c>
      <c r="F3631" t="str">
        <f t="shared" si="56"/>
        <v>Average Per Ton1-in-2August Typical Event Day50% Cycling20</v>
      </c>
      <c r="G3631">
        <v>0.62132869999999996</v>
      </c>
      <c r="H3631">
        <v>0.62132869999999996</v>
      </c>
      <c r="I3631">
        <v>74.968599999999995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3452</v>
      </c>
      <c r="P3631" t="s">
        <v>59</v>
      </c>
      <c r="Q3631" t="s">
        <v>60</v>
      </c>
    </row>
    <row r="3632" spans="1:17" x14ac:dyDescent="0.25">
      <c r="A3632" t="s">
        <v>28</v>
      </c>
      <c r="B3632" t="s">
        <v>36</v>
      </c>
      <c r="C3632" t="s">
        <v>37</v>
      </c>
      <c r="D3632" t="s">
        <v>31</v>
      </c>
      <c r="E3632" s="2">
        <v>20</v>
      </c>
      <c r="F3632" t="str">
        <f t="shared" si="56"/>
        <v>Average Per Premise1-in-2August Typical Event Day50% Cycling20</v>
      </c>
      <c r="G3632">
        <v>5.3550370000000003</v>
      </c>
      <c r="H3632">
        <v>5.3550370000000003</v>
      </c>
      <c r="I3632">
        <v>74.968599999999995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3452</v>
      </c>
      <c r="P3632" t="s">
        <v>59</v>
      </c>
      <c r="Q3632" t="s">
        <v>60</v>
      </c>
    </row>
    <row r="3633" spans="1:17" x14ac:dyDescent="0.25">
      <c r="A3633" t="s">
        <v>29</v>
      </c>
      <c r="B3633" t="s">
        <v>36</v>
      </c>
      <c r="C3633" t="s">
        <v>37</v>
      </c>
      <c r="D3633" t="s">
        <v>31</v>
      </c>
      <c r="E3633" s="2">
        <v>20</v>
      </c>
      <c r="F3633" t="str">
        <f t="shared" si="56"/>
        <v>Average Per Device1-in-2August Typical Event Day50% Cycling20</v>
      </c>
      <c r="G3633">
        <v>2.4098009999999999</v>
      </c>
      <c r="H3633">
        <v>2.4098009999999999</v>
      </c>
      <c r="I3633">
        <v>74.968599999999995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3452</v>
      </c>
      <c r="P3633" t="s">
        <v>59</v>
      </c>
      <c r="Q3633" t="s">
        <v>60</v>
      </c>
    </row>
    <row r="3634" spans="1:17" x14ac:dyDescent="0.25">
      <c r="A3634" t="s">
        <v>43</v>
      </c>
      <c r="B3634" t="s">
        <v>36</v>
      </c>
      <c r="C3634" t="s">
        <v>37</v>
      </c>
      <c r="D3634" t="s">
        <v>31</v>
      </c>
      <c r="E3634" s="2">
        <v>20</v>
      </c>
      <c r="F3634" t="str">
        <f t="shared" si="56"/>
        <v>Aggregate1-in-2August Typical Event Day50% Cycling20</v>
      </c>
      <c r="G3634">
        <v>18.485589999999998</v>
      </c>
      <c r="H3634">
        <v>18.485589999999998</v>
      </c>
      <c r="I3634">
        <v>74.968599999999995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3452</v>
      </c>
      <c r="P3634" t="s">
        <v>59</v>
      </c>
      <c r="Q3634" t="s">
        <v>60</v>
      </c>
    </row>
    <row r="3635" spans="1:17" x14ac:dyDescent="0.25">
      <c r="A3635" t="s">
        <v>30</v>
      </c>
      <c r="B3635" t="s">
        <v>36</v>
      </c>
      <c r="C3635" t="s">
        <v>37</v>
      </c>
      <c r="D3635" t="s">
        <v>26</v>
      </c>
      <c r="E3635" s="2">
        <v>20</v>
      </c>
      <c r="F3635" t="str">
        <f t="shared" si="56"/>
        <v>Average Per Ton1-in-2August Typical Event DayAll20</v>
      </c>
      <c r="G3635">
        <v>0.61648800000000004</v>
      </c>
      <c r="H3635">
        <v>0.61648800000000004</v>
      </c>
      <c r="I3635">
        <v>75.001000000000005</v>
      </c>
      <c r="J3635">
        <v>0</v>
      </c>
      <c r="K3635">
        <v>0</v>
      </c>
      <c r="L3635">
        <v>0</v>
      </c>
      <c r="M3635">
        <v>0</v>
      </c>
      <c r="N3635">
        <v>0</v>
      </c>
      <c r="O3635">
        <v>4789</v>
      </c>
      <c r="P3635" t="s">
        <v>59</v>
      </c>
      <c r="Q3635" t="s">
        <v>60</v>
      </c>
    </row>
    <row r="3636" spans="1:17" x14ac:dyDescent="0.25">
      <c r="A3636" t="s">
        <v>28</v>
      </c>
      <c r="B3636" t="s">
        <v>36</v>
      </c>
      <c r="C3636" t="s">
        <v>37</v>
      </c>
      <c r="D3636" t="s">
        <v>26</v>
      </c>
      <c r="E3636" s="2">
        <v>20</v>
      </c>
      <c r="F3636" t="str">
        <f t="shared" si="56"/>
        <v>Average Per Premise1-in-2August Typical Event DayAll20</v>
      </c>
      <c r="G3636">
        <v>5.6559720000000002</v>
      </c>
      <c r="H3636">
        <v>5.6559710000000001</v>
      </c>
      <c r="I3636">
        <v>75.001000000000005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4789</v>
      </c>
      <c r="P3636" t="s">
        <v>59</v>
      </c>
      <c r="Q3636" t="s">
        <v>60</v>
      </c>
    </row>
    <row r="3637" spans="1:17" x14ac:dyDescent="0.25">
      <c r="A3637" t="s">
        <v>29</v>
      </c>
      <c r="B3637" t="s">
        <v>36</v>
      </c>
      <c r="C3637" t="s">
        <v>37</v>
      </c>
      <c r="D3637" t="s">
        <v>26</v>
      </c>
      <c r="E3637" s="2">
        <v>20</v>
      </c>
      <c r="F3637" t="str">
        <f t="shared" si="56"/>
        <v>Average Per Device1-in-2August Typical Event DayAll20</v>
      </c>
      <c r="G3637">
        <v>2.3923730000000001</v>
      </c>
      <c r="H3637">
        <v>2.3923730000000001</v>
      </c>
      <c r="I3637">
        <v>75.001000000000005</v>
      </c>
      <c r="J3637">
        <v>0</v>
      </c>
      <c r="K3637">
        <v>0</v>
      </c>
      <c r="L3637">
        <v>0</v>
      </c>
      <c r="M3637">
        <v>0</v>
      </c>
      <c r="N3637">
        <v>0</v>
      </c>
      <c r="O3637">
        <v>4789</v>
      </c>
      <c r="P3637" t="s">
        <v>59</v>
      </c>
      <c r="Q3637" t="s">
        <v>60</v>
      </c>
    </row>
    <row r="3638" spans="1:17" x14ac:dyDescent="0.25">
      <c r="A3638" t="s">
        <v>43</v>
      </c>
      <c r="B3638" t="s">
        <v>36</v>
      </c>
      <c r="C3638" t="s">
        <v>37</v>
      </c>
      <c r="D3638" t="s">
        <v>26</v>
      </c>
      <c r="E3638" s="2">
        <v>20</v>
      </c>
      <c r="F3638" t="str">
        <f t="shared" si="56"/>
        <v>Aggregate1-in-2August Typical Event DayAll20</v>
      </c>
      <c r="G3638">
        <v>27.086449999999999</v>
      </c>
      <c r="H3638">
        <v>27.086449999999999</v>
      </c>
      <c r="I3638">
        <v>75.001000000000005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4789</v>
      </c>
      <c r="P3638" t="s">
        <v>59</v>
      </c>
      <c r="Q3638" t="s">
        <v>60</v>
      </c>
    </row>
    <row r="3639" spans="1:17" x14ac:dyDescent="0.25">
      <c r="A3639" t="s">
        <v>30</v>
      </c>
      <c r="B3639" t="s">
        <v>36</v>
      </c>
      <c r="C3639" t="s">
        <v>50</v>
      </c>
      <c r="D3639" t="s">
        <v>48</v>
      </c>
      <c r="E3639" s="2">
        <v>20</v>
      </c>
      <c r="F3639" t="str">
        <f t="shared" si="56"/>
        <v>Average Per Ton1-in-2July Monthly System Peak Day30% Cycling20</v>
      </c>
      <c r="G3639">
        <v>0.56591270000000005</v>
      </c>
      <c r="H3639">
        <v>0.56591259999999999</v>
      </c>
      <c r="I3639">
        <v>74.196200000000005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1337</v>
      </c>
      <c r="P3639" t="s">
        <v>59</v>
      </c>
      <c r="Q3639" t="s">
        <v>60</v>
      </c>
    </row>
    <row r="3640" spans="1:17" x14ac:dyDescent="0.25">
      <c r="A3640" t="s">
        <v>28</v>
      </c>
      <c r="B3640" t="s">
        <v>36</v>
      </c>
      <c r="C3640" t="s">
        <v>50</v>
      </c>
      <c r="D3640" t="s">
        <v>48</v>
      </c>
      <c r="E3640" s="2">
        <v>20</v>
      </c>
      <c r="F3640" t="str">
        <f t="shared" si="56"/>
        <v>Average Per Premise1-in-2July Monthly System Peak Day30% Cycling20</v>
      </c>
      <c r="G3640">
        <v>6.004092</v>
      </c>
      <c r="H3640">
        <v>6.004092</v>
      </c>
      <c r="I3640">
        <v>74.196200000000005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1337</v>
      </c>
      <c r="P3640" t="s">
        <v>59</v>
      </c>
      <c r="Q3640" t="s">
        <v>60</v>
      </c>
    </row>
    <row r="3641" spans="1:17" x14ac:dyDescent="0.25">
      <c r="A3641" t="s">
        <v>29</v>
      </c>
      <c r="B3641" t="s">
        <v>36</v>
      </c>
      <c r="C3641" t="s">
        <v>50</v>
      </c>
      <c r="D3641" t="s">
        <v>48</v>
      </c>
      <c r="E3641" s="2">
        <v>20</v>
      </c>
      <c r="F3641" t="str">
        <f t="shared" si="56"/>
        <v>Average Per Device1-in-2July Monthly System Peak Day30% Cycling20</v>
      </c>
      <c r="G3641">
        <v>2.1987049999999999</v>
      </c>
      <c r="H3641">
        <v>2.1987049999999999</v>
      </c>
      <c r="I3641">
        <v>74.196200000000005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1337</v>
      </c>
      <c r="P3641" t="s">
        <v>59</v>
      </c>
      <c r="Q3641" t="s">
        <v>60</v>
      </c>
    </row>
    <row r="3642" spans="1:17" x14ac:dyDescent="0.25">
      <c r="A3642" t="s">
        <v>43</v>
      </c>
      <c r="B3642" t="s">
        <v>36</v>
      </c>
      <c r="C3642" t="s">
        <v>50</v>
      </c>
      <c r="D3642" t="s">
        <v>48</v>
      </c>
      <c r="E3642" s="2">
        <v>20</v>
      </c>
      <c r="F3642" t="str">
        <f t="shared" si="56"/>
        <v>Aggregate1-in-2July Monthly System Peak Day30% Cycling20</v>
      </c>
      <c r="G3642">
        <v>8.0274719999999995</v>
      </c>
      <c r="H3642">
        <v>8.0274710000000002</v>
      </c>
      <c r="I3642">
        <v>74.196200000000005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1337</v>
      </c>
      <c r="P3642" t="s">
        <v>59</v>
      </c>
      <c r="Q3642" t="s">
        <v>60</v>
      </c>
    </row>
    <row r="3643" spans="1:17" x14ac:dyDescent="0.25">
      <c r="A3643" t="s">
        <v>30</v>
      </c>
      <c r="B3643" t="s">
        <v>36</v>
      </c>
      <c r="C3643" t="s">
        <v>50</v>
      </c>
      <c r="D3643" t="s">
        <v>31</v>
      </c>
      <c r="E3643" s="2">
        <v>20</v>
      </c>
      <c r="F3643" t="str">
        <f t="shared" si="56"/>
        <v>Average Per Ton1-in-2July Monthly System Peak Day50% Cycling20</v>
      </c>
      <c r="G3643">
        <v>0.6065931</v>
      </c>
      <c r="H3643">
        <v>0.6065931</v>
      </c>
      <c r="I3643">
        <v>74.2607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3452</v>
      </c>
      <c r="P3643" t="s">
        <v>59</v>
      </c>
      <c r="Q3643" t="s">
        <v>60</v>
      </c>
    </row>
    <row r="3644" spans="1:17" x14ac:dyDescent="0.25">
      <c r="A3644" t="s">
        <v>28</v>
      </c>
      <c r="B3644" t="s">
        <v>36</v>
      </c>
      <c r="C3644" t="s">
        <v>50</v>
      </c>
      <c r="D3644" t="s">
        <v>31</v>
      </c>
      <c r="E3644" s="2">
        <v>20</v>
      </c>
      <c r="F3644" t="str">
        <f t="shared" si="56"/>
        <v>Average Per Premise1-in-2July Monthly System Peak Day50% Cycling20</v>
      </c>
      <c r="G3644">
        <v>5.2280350000000002</v>
      </c>
      <c r="H3644">
        <v>5.2280350000000002</v>
      </c>
      <c r="I3644">
        <v>74.2607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3452</v>
      </c>
      <c r="P3644" t="s">
        <v>59</v>
      </c>
      <c r="Q3644" t="s">
        <v>60</v>
      </c>
    </row>
    <row r="3645" spans="1:17" x14ac:dyDescent="0.25">
      <c r="A3645" t="s">
        <v>29</v>
      </c>
      <c r="B3645" t="s">
        <v>36</v>
      </c>
      <c r="C3645" t="s">
        <v>50</v>
      </c>
      <c r="D3645" t="s">
        <v>31</v>
      </c>
      <c r="E3645" s="2">
        <v>20</v>
      </c>
      <c r="F3645" t="str">
        <f t="shared" si="56"/>
        <v>Average Per Device1-in-2July Monthly System Peak Day50% Cycling20</v>
      </c>
      <c r="G3645">
        <v>2.3526500000000001</v>
      </c>
      <c r="H3645">
        <v>2.3526500000000001</v>
      </c>
      <c r="I3645">
        <v>74.2607</v>
      </c>
      <c r="J3645">
        <v>0</v>
      </c>
      <c r="K3645">
        <v>0</v>
      </c>
      <c r="L3645">
        <v>0</v>
      </c>
      <c r="M3645">
        <v>0</v>
      </c>
      <c r="N3645">
        <v>0</v>
      </c>
      <c r="O3645">
        <v>3452</v>
      </c>
      <c r="P3645" t="s">
        <v>59</v>
      </c>
      <c r="Q3645" t="s">
        <v>60</v>
      </c>
    </row>
    <row r="3646" spans="1:17" x14ac:dyDescent="0.25">
      <c r="A3646" t="s">
        <v>43</v>
      </c>
      <c r="B3646" t="s">
        <v>36</v>
      </c>
      <c r="C3646" t="s">
        <v>50</v>
      </c>
      <c r="D3646" t="s">
        <v>31</v>
      </c>
      <c r="E3646" s="2">
        <v>20</v>
      </c>
      <c r="F3646" t="str">
        <f t="shared" si="56"/>
        <v>Aggregate1-in-2July Monthly System Peak Day50% Cycling20</v>
      </c>
      <c r="G3646">
        <v>18.047180000000001</v>
      </c>
      <c r="H3646">
        <v>18.047180000000001</v>
      </c>
      <c r="I3646">
        <v>74.2607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3452</v>
      </c>
      <c r="P3646" t="s">
        <v>59</v>
      </c>
      <c r="Q3646" t="s">
        <v>60</v>
      </c>
    </row>
    <row r="3647" spans="1:17" x14ac:dyDescent="0.25">
      <c r="A3647" t="s">
        <v>30</v>
      </c>
      <c r="B3647" t="s">
        <v>36</v>
      </c>
      <c r="C3647" t="s">
        <v>50</v>
      </c>
      <c r="D3647" t="s">
        <v>26</v>
      </c>
      <c r="E3647" s="2">
        <v>20</v>
      </c>
      <c r="F3647" t="str">
        <f t="shared" si="56"/>
        <v>Average Per Ton1-in-2July Monthly System Peak DayAll20</v>
      </c>
      <c r="G3647">
        <v>0.59523510000000002</v>
      </c>
      <c r="H3647">
        <v>0.59523510000000002</v>
      </c>
      <c r="I3647">
        <v>74.242699999999999</v>
      </c>
      <c r="J3647">
        <v>0</v>
      </c>
      <c r="K3647">
        <v>0</v>
      </c>
      <c r="L3647">
        <v>0</v>
      </c>
      <c r="M3647">
        <v>0</v>
      </c>
      <c r="N3647">
        <v>0</v>
      </c>
      <c r="O3647">
        <v>4789</v>
      </c>
      <c r="P3647" t="s">
        <v>59</v>
      </c>
      <c r="Q3647" t="s">
        <v>60</v>
      </c>
    </row>
    <row r="3648" spans="1:17" x14ac:dyDescent="0.25">
      <c r="A3648" t="s">
        <v>28</v>
      </c>
      <c r="B3648" t="s">
        <v>36</v>
      </c>
      <c r="C3648" t="s">
        <v>50</v>
      </c>
      <c r="D3648" t="s">
        <v>26</v>
      </c>
      <c r="E3648" s="2">
        <v>20</v>
      </c>
      <c r="F3648" t="str">
        <f t="shared" si="56"/>
        <v>Average Per Premise1-in-2July Monthly System Peak DayAll20</v>
      </c>
      <c r="G3648">
        <v>5.4609870000000003</v>
      </c>
      <c r="H3648">
        <v>5.4609870000000003</v>
      </c>
      <c r="I3648">
        <v>74.242699999999999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4789</v>
      </c>
      <c r="P3648" t="s">
        <v>59</v>
      </c>
      <c r="Q3648" t="s">
        <v>60</v>
      </c>
    </row>
    <row r="3649" spans="1:17" x14ac:dyDescent="0.25">
      <c r="A3649" t="s">
        <v>29</v>
      </c>
      <c r="B3649" t="s">
        <v>36</v>
      </c>
      <c r="C3649" t="s">
        <v>50</v>
      </c>
      <c r="D3649" t="s">
        <v>26</v>
      </c>
      <c r="E3649" s="2">
        <v>20</v>
      </c>
      <c r="F3649" t="str">
        <f t="shared" si="56"/>
        <v>Average Per Device1-in-2July Monthly System Peak DayAll20</v>
      </c>
      <c r="G3649">
        <v>2.309898</v>
      </c>
      <c r="H3649">
        <v>2.309898</v>
      </c>
      <c r="I3649">
        <v>74.242699999999999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4789</v>
      </c>
      <c r="P3649" t="s">
        <v>59</v>
      </c>
      <c r="Q3649" t="s">
        <v>60</v>
      </c>
    </row>
    <row r="3650" spans="1:17" x14ac:dyDescent="0.25">
      <c r="A3650" t="s">
        <v>43</v>
      </c>
      <c r="B3650" t="s">
        <v>36</v>
      </c>
      <c r="C3650" t="s">
        <v>50</v>
      </c>
      <c r="D3650" t="s">
        <v>26</v>
      </c>
      <c r="E3650" s="2">
        <v>20</v>
      </c>
      <c r="F3650" t="str">
        <f t="shared" si="56"/>
        <v>Aggregate1-in-2July Monthly System Peak DayAll20</v>
      </c>
      <c r="G3650">
        <v>26.152670000000001</v>
      </c>
      <c r="H3650">
        <v>26.152670000000001</v>
      </c>
      <c r="I3650">
        <v>74.242699999999999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4789</v>
      </c>
      <c r="P3650" t="s">
        <v>59</v>
      </c>
      <c r="Q3650" t="s">
        <v>60</v>
      </c>
    </row>
    <row r="3651" spans="1:17" x14ac:dyDescent="0.25">
      <c r="A3651" t="s">
        <v>30</v>
      </c>
      <c r="B3651" t="s">
        <v>36</v>
      </c>
      <c r="C3651" t="s">
        <v>51</v>
      </c>
      <c r="D3651" t="s">
        <v>48</v>
      </c>
      <c r="E3651" s="2">
        <v>20</v>
      </c>
      <c r="F3651" t="str">
        <f t="shared" ref="F3651:F3714" si="57">CONCATENATE(A3651,B3651,C3651,D3651,E3651)</f>
        <v>Average Per Ton1-in-2June Monthly System Peak Day30% Cycling20</v>
      </c>
      <c r="G3651">
        <v>0.50663409999999998</v>
      </c>
      <c r="H3651">
        <v>0.50663409999999998</v>
      </c>
      <c r="I3651">
        <v>69.110500000000002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1337</v>
      </c>
      <c r="P3651" t="s">
        <v>59</v>
      </c>
      <c r="Q3651" t="s">
        <v>60</v>
      </c>
    </row>
    <row r="3652" spans="1:17" x14ac:dyDescent="0.25">
      <c r="A3652" t="s">
        <v>28</v>
      </c>
      <c r="B3652" t="s">
        <v>36</v>
      </c>
      <c r="C3652" t="s">
        <v>51</v>
      </c>
      <c r="D3652" t="s">
        <v>48</v>
      </c>
      <c r="E3652" s="2">
        <v>20</v>
      </c>
      <c r="F3652" t="str">
        <f t="shared" si="57"/>
        <v>Average Per Premise1-in-2June Monthly System Peak Day30% Cycling20</v>
      </c>
      <c r="G3652">
        <v>5.3751720000000001</v>
      </c>
      <c r="H3652">
        <v>5.3751720000000001</v>
      </c>
      <c r="I3652">
        <v>69.110500000000002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1337</v>
      </c>
      <c r="P3652" t="s">
        <v>59</v>
      </c>
      <c r="Q3652" t="s">
        <v>60</v>
      </c>
    </row>
    <row r="3653" spans="1:17" x14ac:dyDescent="0.25">
      <c r="A3653" t="s">
        <v>29</v>
      </c>
      <c r="B3653" t="s">
        <v>36</v>
      </c>
      <c r="C3653" t="s">
        <v>51</v>
      </c>
      <c r="D3653" t="s">
        <v>48</v>
      </c>
      <c r="E3653" s="2">
        <v>20</v>
      </c>
      <c r="F3653" t="str">
        <f t="shared" si="57"/>
        <v>Average Per Device1-in-2June Monthly System Peak Day30% Cycling20</v>
      </c>
      <c r="G3653">
        <v>1.968394</v>
      </c>
      <c r="H3653">
        <v>1.968394</v>
      </c>
      <c r="I3653">
        <v>69.110500000000002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1337</v>
      </c>
      <c r="P3653" t="s">
        <v>59</v>
      </c>
      <c r="Q3653" t="s">
        <v>60</v>
      </c>
    </row>
    <row r="3654" spans="1:17" x14ac:dyDescent="0.25">
      <c r="A3654" t="s">
        <v>43</v>
      </c>
      <c r="B3654" t="s">
        <v>36</v>
      </c>
      <c r="C3654" t="s">
        <v>51</v>
      </c>
      <c r="D3654" t="s">
        <v>48</v>
      </c>
      <c r="E3654" s="2">
        <v>20</v>
      </c>
      <c r="F3654" t="str">
        <f t="shared" si="57"/>
        <v>Aggregate1-in-2June Monthly System Peak Day30% Cycling20</v>
      </c>
      <c r="G3654">
        <v>7.1866050000000001</v>
      </c>
      <c r="H3654">
        <v>7.1866050000000001</v>
      </c>
      <c r="I3654">
        <v>69.110500000000002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1337</v>
      </c>
      <c r="P3654" t="s">
        <v>59</v>
      </c>
      <c r="Q3654" t="s">
        <v>60</v>
      </c>
    </row>
    <row r="3655" spans="1:17" x14ac:dyDescent="0.25">
      <c r="A3655" t="s">
        <v>30</v>
      </c>
      <c r="B3655" t="s">
        <v>36</v>
      </c>
      <c r="C3655" t="s">
        <v>51</v>
      </c>
      <c r="D3655" t="s">
        <v>31</v>
      </c>
      <c r="E3655" s="2">
        <v>20</v>
      </c>
      <c r="F3655" t="str">
        <f t="shared" si="57"/>
        <v>Average Per Ton1-in-2June Monthly System Peak Day50% Cycling20</v>
      </c>
      <c r="G3655">
        <v>0.58183229999999997</v>
      </c>
      <c r="H3655">
        <v>0.58183240000000003</v>
      </c>
      <c r="I3655">
        <v>69.146799999999999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3452</v>
      </c>
      <c r="P3655" t="s">
        <v>59</v>
      </c>
      <c r="Q3655" t="s">
        <v>60</v>
      </c>
    </row>
    <row r="3656" spans="1:17" x14ac:dyDescent="0.25">
      <c r="A3656" t="s">
        <v>28</v>
      </c>
      <c r="B3656" t="s">
        <v>36</v>
      </c>
      <c r="C3656" t="s">
        <v>51</v>
      </c>
      <c r="D3656" t="s">
        <v>31</v>
      </c>
      <c r="E3656" s="2">
        <v>20</v>
      </c>
      <c r="F3656" t="str">
        <f t="shared" si="57"/>
        <v>Average Per Premise1-in-2June Monthly System Peak Day50% Cycling20</v>
      </c>
      <c r="G3656">
        <v>5.0146300000000004</v>
      </c>
      <c r="H3656">
        <v>5.0146300000000004</v>
      </c>
      <c r="I3656">
        <v>69.146799999999999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3452</v>
      </c>
      <c r="P3656" t="s">
        <v>59</v>
      </c>
      <c r="Q3656" t="s">
        <v>60</v>
      </c>
    </row>
    <row r="3657" spans="1:17" x14ac:dyDescent="0.25">
      <c r="A3657" t="s">
        <v>29</v>
      </c>
      <c r="B3657" t="s">
        <v>36</v>
      </c>
      <c r="C3657" t="s">
        <v>51</v>
      </c>
      <c r="D3657" t="s">
        <v>31</v>
      </c>
      <c r="E3657" s="2">
        <v>20</v>
      </c>
      <c r="F3657" t="str">
        <f t="shared" si="57"/>
        <v>Average Per Device1-in-2June Monthly System Peak Day50% Cycling20</v>
      </c>
      <c r="G3657">
        <v>2.2566160000000002</v>
      </c>
      <c r="H3657">
        <v>2.2566160000000002</v>
      </c>
      <c r="I3657">
        <v>69.146799999999999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3452</v>
      </c>
      <c r="P3657" t="s">
        <v>59</v>
      </c>
      <c r="Q3657" t="s">
        <v>60</v>
      </c>
    </row>
    <row r="3658" spans="1:17" x14ac:dyDescent="0.25">
      <c r="A3658" t="s">
        <v>43</v>
      </c>
      <c r="B3658" t="s">
        <v>36</v>
      </c>
      <c r="C3658" t="s">
        <v>51</v>
      </c>
      <c r="D3658" t="s">
        <v>31</v>
      </c>
      <c r="E3658" s="2">
        <v>20</v>
      </c>
      <c r="F3658" t="str">
        <f t="shared" si="57"/>
        <v>Aggregate1-in-2June Monthly System Peak Day50% Cycling20</v>
      </c>
      <c r="G3658">
        <v>17.310500000000001</v>
      </c>
      <c r="H3658">
        <v>17.310500000000001</v>
      </c>
      <c r="I3658">
        <v>69.146799999999999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3452</v>
      </c>
      <c r="P3658" t="s">
        <v>59</v>
      </c>
      <c r="Q3658" t="s">
        <v>60</v>
      </c>
    </row>
    <row r="3659" spans="1:17" x14ac:dyDescent="0.25">
      <c r="A3659" t="s">
        <v>30</v>
      </c>
      <c r="B3659" t="s">
        <v>36</v>
      </c>
      <c r="C3659" t="s">
        <v>51</v>
      </c>
      <c r="D3659" t="s">
        <v>26</v>
      </c>
      <c r="E3659" s="2">
        <v>20</v>
      </c>
      <c r="F3659" t="str">
        <f t="shared" si="57"/>
        <v>Average Per Ton1-in-2June Monthly System Peak DayAll20</v>
      </c>
      <c r="G3659">
        <v>0.56083700000000003</v>
      </c>
      <c r="H3659">
        <v>0.56083700000000003</v>
      </c>
      <c r="I3659">
        <v>69.136700000000005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4789</v>
      </c>
      <c r="P3659" t="s">
        <v>59</v>
      </c>
      <c r="Q3659" t="s">
        <v>60</v>
      </c>
    </row>
    <row r="3660" spans="1:17" x14ac:dyDescent="0.25">
      <c r="A3660" t="s">
        <v>28</v>
      </c>
      <c r="B3660" t="s">
        <v>36</v>
      </c>
      <c r="C3660" t="s">
        <v>51</v>
      </c>
      <c r="D3660" t="s">
        <v>26</v>
      </c>
      <c r="E3660" s="2">
        <v>20</v>
      </c>
      <c r="F3660" t="str">
        <f t="shared" si="57"/>
        <v>Average Per Premise1-in-2June Monthly System Peak DayAll20</v>
      </c>
      <c r="G3660">
        <v>5.1454009999999997</v>
      </c>
      <c r="H3660">
        <v>5.1454019999999998</v>
      </c>
      <c r="I3660">
        <v>69.136700000000005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4789</v>
      </c>
      <c r="P3660" t="s">
        <v>59</v>
      </c>
      <c r="Q3660" t="s">
        <v>60</v>
      </c>
    </row>
    <row r="3661" spans="1:17" x14ac:dyDescent="0.25">
      <c r="A3661" t="s">
        <v>29</v>
      </c>
      <c r="B3661" t="s">
        <v>36</v>
      </c>
      <c r="C3661" t="s">
        <v>51</v>
      </c>
      <c r="D3661" t="s">
        <v>26</v>
      </c>
      <c r="E3661" s="2">
        <v>20</v>
      </c>
      <c r="F3661" t="str">
        <f t="shared" si="57"/>
        <v>Average Per Device1-in-2June Monthly System Peak DayAll20</v>
      </c>
      <c r="G3661">
        <v>2.1764109999999999</v>
      </c>
      <c r="H3661">
        <v>2.1764109999999999</v>
      </c>
      <c r="I3661">
        <v>69.136700000000005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4789</v>
      </c>
      <c r="P3661" t="s">
        <v>59</v>
      </c>
      <c r="Q3661" t="s">
        <v>60</v>
      </c>
    </row>
    <row r="3662" spans="1:17" x14ac:dyDescent="0.25">
      <c r="A3662" t="s">
        <v>43</v>
      </c>
      <c r="B3662" t="s">
        <v>36</v>
      </c>
      <c r="C3662" t="s">
        <v>51</v>
      </c>
      <c r="D3662" t="s">
        <v>26</v>
      </c>
      <c r="E3662" s="2">
        <v>20</v>
      </c>
      <c r="F3662" t="str">
        <f t="shared" si="57"/>
        <v>Aggregate1-in-2June Monthly System Peak DayAll20</v>
      </c>
      <c r="G3662">
        <v>24.64133</v>
      </c>
      <c r="H3662">
        <v>24.64133</v>
      </c>
      <c r="I3662">
        <v>69.136700000000005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4789</v>
      </c>
      <c r="P3662" t="s">
        <v>59</v>
      </c>
      <c r="Q3662" t="s">
        <v>60</v>
      </c>
    </row>
    <row r="3663" spans="1:17" x14ac:dyDescent="0.25">
      <c r="A3663" t="s">
        <v>30</v>
      </c>
      <c r="B3663" t="s">
        <v>36</v>
      </c>
      <c r="C3663" t="s">
        <v>52</v>
      </c>
      <c r="D3663" t="s">
        <v>48</v>
      </c>
      <c r="E3663" s="2">
        <v>20</v>
      </c>
      <c r="F3663" t="str">
        <f t="shared" si="57"/>
        <v>Average Per Ton1-in-2May Monthly System Peak Day30% Cycling20</v>
      </c>
      <c r="G3663">
        <v>0.42033419999999999</v>
      </c>
      <c r="H3663">
        <v>0.42033419999999999</v>
      </c>
      <c r="I3663">
        <v>61.968600000000002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1337</v>
      </c>
      <c r="P3663" t="s">
        <v>59</v>
      </c>
      <c r="Q3663" t="s">
        <v>60</v>
      </c>
    </row>
    <row r="3664" spans="1:17" x14ac:dyDescent="0.25">
      <c r="A3664" t="s">
        <v>28</v>
      </c>
      <c r="B3664" t="s">
        <v>36</v>
      </c>
      <c r="C3664" t="s">
        <v>52</v>
      </c>
      <c r="D3664" t="s">
        <v>48</v>
      </c>
      <c r="E3664" s="2">
        <v>20</v>
      </c>
      <c r="F3664" t="str">
        <f t="shared" si="57"/>
        <v>Average Per Premise1-in-2May Monthly System Peak Day30% Cycling20</v>
      </c>
      <c r="G3664">
        <v>4.4595659999999997</v>
      </c>
      <c r="H3664">
        <v>4.4595659999999997</v>
      </c>
      <c r="I3664">
        <v>61.968600000000002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1337</v>
      </c>
      <c r="P3664" t="s">
        <v>59</v>
      </c>
      <c r="Q3664" t="s">
        <v>60</v>
      </c>
    </row>
    <row r="3665" spans="1:17" x14ac:dyDescent="0.25">
      <c r="A3665" t="s">
        <v>29</v>
      </c>
      <c r="B3665" t="s">
        <v>36</v>
      </c>
      <c r="C3665" t="s">
        <v>52</v>
      </c>
      <c r="D3665" t="s">
        <v>48</v>
      </c>
      <c r="E3665" s="2">
        <v>20</v>
      </c>
      <c r="F3665" t="str">
        <f t="shared" si="57"/>
        <v>Average Per Device1-in-2May Monthly System Peak Day30% Cycling20</v>
      </c>
      <c r="G3665">
        <v>1.6330979999999999</v>
      </c>
      <c r="H3665">
        <v>1.6330979999999999</v>
      </c>
      <c r="I3665">
        <v>61.968600000000002</v>
      </c>
      <c r="J3665">
        <v>0</v>
      </c>
      <c r="K3665">
        <v>0</v>
      </c>
      <c r="L3665">
        <v>0</v>
      </c>
      <c r="M3665">
        <v>0</v>
      </c>
      <c r="N3665">
        <v>0</v>
      </c>
      <c r="O3665">
        <v>1337</v>
      </c>
      <c r="P3665" t="s">
        <v>59</v>
      </c>
      <c r="Q3665" t="s">
        <v>60</v>
      </c>
    </row>
    <row r="3666" spans="1:17" x14ac:dyDescent="0.25">
      <c r="A3666" t="s">
        <v>43</v>
      </c>
      <c r="B3666" t="s">
        <v>36</v>
      </c>
      <c r="C3666" t="s">
        <v>52</v>
      </c>
      <c r="D3666" t="s">
        <v>48</v>
      </c>
      <c r="E3666" s="2">
        <v>20</v>
      </c>
      <c r="F3666" t="str">
        <f t="shared" si="57"/>
        <v>Aggregate1-in-2May Monthly System Peak Day30% Cycling20</v>
      </c>
      <c r="G3666">
        <v>5.96244</v>
      </c>
      <c r="H3666">
        <v>5.96244</v>
      </c>
      <c r="I3666">
        <v>61.968600000000002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1337</v>
      </c>
      <c r="P3666" t="s">
        <v>59</v>
      </c>
      <c r="Q3666" t="s">
        <v>60</v>
      </c>
    </row>
    <row r="3667" spans="1:17" x14ac:dyDescent="0.25">
      <c r="A3667" t="s">
        <v>30</v>
      </c>
      <c r="B3667" t="s">
        <v>36</v>
      </c>
      <c r="C3667" t="s">
        <v>52</v>
      </c>
      <c r="D3667" t="s">
        <v>31</v>
      </c>
      <c r="E3667" s="2">
        <v>20</v>
      </c>
      <c r="F3667" t="str">
        <f t="shared" si="57"/>
        <v>Average Per Ton1-in-2May Monthly System Peak Day50% Cycling20</v>
      </c>
      <c r="G3667">
        <v>0.54536130000000005</v>
      </c>
      <c r="H3667">
        <v>0.5453614</v>
      </c>
      <c r="I3667">
        <v>62.122700000000002</v>
      </c>
      <c r="J3667">
        <v>0</v>
      </c>
      <c r="K3667">
        <v>0</v>
      </c>
      <c r="L3667">
        <v>0</v>
      </c>
      <c r="M3667">
        <v>0</v>
      </c>
      <c r="N3667">
        <v>0</v>
      </c>
      <c r="O3667">
        <v>3452</v>
      </c>
      <c r="P3667" t="s">
        <v>59</v>
      </c>
      <c r="Q3667" t="s">
        <v>60</v>
      </c>
    </row>
    <row r="3668" spans="1:17" x14ac:dyDescent="0.25">
      <c r="A3668" t="s">
        <v>28</v>
      </c>
      <c r="B3668" t="s">
        <v>36</v>
      </c>
      <c r="C3668" t="s">
        <v>52</v>
      </c>
      <c r="D3668" t="s">
        <v>31</v>
      </c>
      <c r="E3668" s="2">
        <v>20</v>
      </c>
      <c r="F3668" t="str">
        <f t="shared" si="57"/>
        <v>Average Per Premise1-in-2May Monthly System Peak Day50% Cycling20</v>
      </c>
      <c r="G3668">
        <v>4.7002980000000001</v>
      </c>
      <c r="H3668">
        <v>4.7002980000000001</v>
      </c>
      <c r="I3668">
        <v>62.122700000000002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3452</v>
      </c>
      <c r="P3668" t="s">
        <v>59</v>
      </c>
      <c r="Q3668" t="s">
        <v>60</v>
      </c>
    </row>
    <row r="3669" spans="1:17" x14ac:dyDescent="0.25">
      <c r="A3669" t="s">
        <v>29</v>
      </c>
      <c r="B3669" t="s">
        <v>36</v>
      </c>
      <c r="C3669" t="s">
        <v>52</v>
      </c>
      <c r="D3669" t="s">
        <v>31</v>
      </c>
      <c r="E3669" s="2">
        <v>20</v>
      </c>
      <c r="F3669" t="str">
        <f t="shared" si="57"/>
        <v>Average Per Device1-in-2May Monthly System Peak Day50% Cycling20</v>
      </c>
      <c r="G3669">
        <v>2.1151650000000002</v>
      </c>
      <c r="H3669">
        <v>2.1151650000000002</v>
      </c>
      <c r="I3669">
        <v>62.122700000000002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3452</v>
      </c>
      <c r="P3669" t="s">
        <v>59</v>
      </c>
      <c r="Q3669" t="s">
        <v>60</v>
      </c>
    </row>
    <row r="3670" spans="1:17" x14ac:dyDescent="0.25">
      <c r="A3670" t="s">
        <v>43</v>
      </c>
      <c r="B3670" t="s">
        <v>36</v>
      </c>
      <c r="C3670" t="s">
        <v>52</v>
      </c>
      <c r="D3670" t="s">
        <v>31</v>
      </c>
      <c r="E3670" s="2">
        <v>20</v>
      </c>
      <c r="F3670" t="str">
        <f t="shared" si="57"/>
        <v>Aggregate1-in-2May Monthly System Peak Day50% Cycling20</v>
      </c>
      <c r="G3670">
        <v>16.225429999999999</v>
      </c>
      <c r="H3670">
        <v>16.225429999999999</v>
      </c>
      <c r="I3670">
        <v>62.122700000000002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3452</v>
      </c>
      <c r="P3670" t="s">
        <v>59</v>
      </c>
      <c r="Q3670" t="s">
        <v>60</v>
      </c>
    </row>
    <row r="3671" spans="1:17" x14ac:dyDescent="0.25">
      <c r="A3671" t="s">
        <v>30</v>
      </c>
      <c r="B3671" t="s">
        <v>36</v>
      </c>
      <c r="C3671" t="s">
        <v>52</v>
      </c>
      <c r="D3671" t="s">
        <v>26</v>
      </c>
      <c r="E3671" s="2">
        <v>20</v>
      </c>
      <c r="F3671" t="str">
        <f t="shared" si="57"/>
        <v>Average Per Ton1-in-2May Monthly System Peak DayAll20</v>
      </c>
      <c r="G3671">
        <v>0.51045370000000001</v>
      </c>
      <c r="H3671">
        <v>0.51045379999999996</v>
      </c>
      <c r="I3671">
        <v>62.079700000000003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4789</v>
      </c>
      <c r="P3671" t="s">
        <v>59</v>
      </c>
      <c r="Q3671" t="s">
        <v>60</v>
      </c>
    </row>
    <row r="3672" spans="1:17" x14ac:dyDescent="0.25">
      <c r="A3672" t="s">
        <v>28</v>
      </c>
      <c r="B3672" t="s">
        <v>36</v>
      </c>
      <c r="C3672" t="s">
        <v>52</v>
      </c>
      <c r="D3672" t="s">
        <v>26</v>
      </c>
      <c r="E3672" s="2">
        <v>20</v>
      </c>
      <c r="F3672" t="str">
        <f t="shared" si="57"/>
        <v>Average Per Premise1-in-2May Monthly System Peak DayAll20</v>
      </c>
      <c r="G3672">
        <v>4.68316</v>
      </c>
      <c r="H3672">
        <v>4.68316</v>
      </c>
      <c r="I3672">
        <v>62.079700000000003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4789</v>
      </c>
      <c r="P3672" t="s">
        <v>59</v>
      </c>
      <c r="Q3672" t="s">
        <v>60</v>
      </c>
    </row>
    <row r="3673" spans="1:17" x14ac:dyDescent="0.25">
      <c r="A3673" t="s">
        <v>29</v>
      </c>
      <c r="B3673" t="s">
        <v>36</v>
      </c>
      <c r="C3673" t="s">
        <v>52</v>
      </c>
      <c r="D3673" t="s">
        <v>26</v>
      </c>
      <c r="E3673" s="2">
        <v>20</v>
      </c>
      <c r="F3673" t="str">
        <f t="shared" si="57"/>
        <v>Average Per Device1-in-2May Monthly System Peak DayAll20</v>
      </c>
      <c r="G3673">
        <v>1.980891</v>
      </c>
      <c r="H3673">
        <v>1.9808920000000001</v>
      </c>
      <c r="I3673">
        <v>62.079700000000003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4789</v>
      </c>
      <c r="P3673" t="s">
        <v>59</v>
      </c>
      <c r="Q3673" t="s">
        <v>60</v>
      </c>
    </row>
    <row r="3674" spans="1:17" x14ac:dyDescent="0.25">
      <c r="A3674" t="s">
        <v>43</v>
      </c>
      <c r="B3674" t="s">
        <v>36</v>
      </c>
      <c r="C3674" t="s">
        <v>52</v>
      </c>
      <c r="D3674" t="s">
        <v>26</v>
      </c>
      <c r="E3674" s="2">
        <v>20</v>
      </c>
      <c r="F3674" t="str">
        <f t="shared" si="57"/>
        <v>Aggregate1-in-2May Monthly System Peak DayAll20</v>
      </c>
      <c r="G3674">
        <v>22.42765</v>
      </c>
      <c r="H3674">
        <v>22.42765</v>
      </c>
      <c r="I3674">
        <v>62.079700000000003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4789</v>
      </c>
      <c r="P3674" t="s">
        <v>59</v>
      </c>
      <c r="Q3674" t="s">
        <v>60</v>
      </c>
    </row>
    <row r="3675" spans="1:17" x14ac:dyDescent="0.25">
      <c r="A3675" t="s">
        <v>30</v>
      </c>
      <c r="B3675" t="s">
        <v>36</v>
      </c>
      <c r="C3675" t="s">
        <v>53</v>
      </c>
      <c r="D3675" t="s">
        <v>48</v>
      </c>
      <c r="E3675" s="2">
        <v>20</v>
      </c>
      <c r="F3675" t="str">
        <f t="shared" si="57"/>
        <v>Average Per Ton1-in-2October Monthly System Peak Day30% Cycling20</v>
      </c>
      <c r="G3675">
        <v>0.4916838</v>
      </c>
      <c r="H3675">
        <v>0.4916838</v>
      </c>
      <c r="I3675">
        <v>70.397099999999995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1337</v>
      </c>
      <c r="P3675" t="s">
        <v>59</v>
      </c>
      <c r="Q3675" t="s">
        <v>60</v>
      </c>
    </row>
    <row r="3676" spans="1:17" x14ac:dyDescent="0.25">
      <c r="A3676" t="s">
        <v>28</v>
      </c>
      <c r="B3676" t="s">
        <v>36</v>
      </c>
      <c r="C3676" t="s">
        <v>53</v>
      </c>
      <c r="D3676" t="s">
        <v>48</v>
      </c>
      <c r="E3676" s="2">
        <v>20</v>
      </c>
      <c r="F3676" t="str">
        <f t="shared" si="57"/>
        <v>Average Per Premise1-in-2October Monthly System Peak Day30% Cycling20</v>
      </c>
      <c r="G3676">
        <v>5.2165559999999997</v>
      </c>
      <c r="H3676">
        <v>5.2165549999999996</v>
      </c>
      <c r="I3676">
        <v>70.397099999999995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1337</v>
      </c>
      <c r="P3676" t="s">
        <v>59</v>
      </c>
      <c r="Q3676" t="s">
        <v>60</v>
      </c>
    </row>
    <row r="3677" spans="1:17" x14ac:dyDescent="0.25">
      <c r="A3677" t="s">
        <v>29</v>
      </c>
      <c r="B3677" t="s">
        <v>36</v>
      </c>
      <c r="C3677" t="s">
        <v>53</v>
      </c>
      <c r="D3677" t="s">
        <v>48</v>
      </c>
      <c r="E3677" s="2">
        <v>20</v>
      </c>
      <c r="F3677" t="str">
        <f t="shared" si="57"/>
        <v>Average Per Device1-in-2October Monthly System Peak Day30% Cycling20</v>
      </c>
      <c r="G3677">
        <v>1.9103079999999999</v>
      </c>
      <c r="H3677">
        <v>1.9103079999999999</v>
      </c>
      <c r="I3677">
        <v>70.397099999999995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1337</v>
      </c>
      <c r="P3677" t="s">
        <v>59</v>
      </c>
      <c r="Q3677" t="s">
        <v>60</v>
      </c>
    </row>
    <row r="3678" spans="1:17" x14ac:dyDescent="0.25">
      <c r="A3678" t="s">
        <v>43</v>
      </c>
      <c r="B3678" t="s">
        <v>36</v>
      </c>
      <c r="C3678" t="s">
        <v>53</v>
      </c>
      <c r="D3678" t="s">
        <v>48</v>
      </c>
      <c r="E3678" s="2">
        <v>20</v>
      </c>
      <c r="F3678" t="str">
        <f t="shared" si="57"/>
        <v>Aggregate1-in-2October Monthly System Peak Day30% Cycling20</v>
      </c>
      <c r="G3678">
        <v>6.9745350000000004</v>
      </c>
      <c r="H3678">
        <v>6.9745350000000004</v>
      </c>
      <c r="I3678">
        <v>70.397099999999995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1337</v>
      </c>
      <c r="P3678" t="s">
        <v>59</v>
      </c>
      <c r="Q3678" t="s">
        <v>60</v>
      </c>
    </row>
    <row r="3679" spans="1:17" x14ac:dyDescent="0.25">
      <c r="A3679" t="s">
        <v>30</v>
      </c>
      <c r="B3679" t="s">
        <v>36</v>
      </c>
      <c r="C3679" t="s">
        <v>53</v>
      </c>
      <c r="D3679" t="s">
        <v>31</v>
      </c>
      <c r="E3679" s="2">
        <v>20</v>
      </c>
      <c r="F3679" t="str">
        <f t="shared" si="57"/>
        <v>Average Per Ton1-in-2October Monthly System Peak Day50% Cycling20</v>
      </c>
      <c r="G3679">
        <v>0.57717870000000004</v>
      </c>
      <c r="H3679">
        <v>0.57717870000000004</v>
      </c>
      <c r="I3679">
        <v>70.363299999999995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3452</v>
      </c>
      <c r="P3679" t="s">
        <v>59</v>
      </c>
      <c r="Q3679" t="s">
        <v>60</v>
      </c>
    </row>
    <row r="3680" spans="1:17" x14ac:dyDescent="0.25">
      <c r="A3680" t="s">
        <v>28</v>
      </c>
      <c r="B3680" t="s">
        <v>36</v>
      </c>
      <c r="C3680" t="s">
        <v>53</v>
      </c>
      <c r="D3680" t="s">
        <v>31</v>
      </c>
      <c r="E3680" s="2">
        <v>20</v>
      </c>
      <c r="F3680" t="str">
        <f t="shared" si="57"/>
        <v>Average Per Premise1-in-2October Monthly System Peak Day50% Cycling20</v>
      </c>
      <c r="G3680">
        <v>4.9745220000000003</v>
      </c>
      <c r="H3680">
        <v>4.9745220000000003</v>
      </c>
      <c r="I3680">
        <v>70.363299999999995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3452</v>
      </c>
      <c r="P3680" t="s">
        <v>59</v>
      </c>
      <c r="Q3680" t="s">
        <v>60</v>
      </c>
    </row>
    <row r="3681" spans="1:17" x14ac:dyDescent="0.25">
      <c r="A3681" t="s">
        <v>29</v>
      </c>
      <c r="B3681" t="s">
        <v>36</v>
      </c>
      <c r="C3681" t="s">
        <v>53</v>
      </c>
      <c r="D3681" t="s">
        <v>31</v>
      </c>
      <c r="E3681" s="2">
        <v>20</v>
      </c>
      <c r="F3681" t="str">
        <f t="shared" si="57"/>
        <v>Average Per Device1-in-2October Monthly System Peak Day50% Cycling20</v>
      </c>
      <c r="G3681">
        <v>2.2385670000000002</v>
      </c>
      <c r="H3681">
        <v>2.2385670000000002</v>
      </c>
      <c r="I3681">
        <v>70.363299999999995</v>
      </c>
      <c r="J3681">
        <v>0</v>
      </c>
      <c r="K3681">
        <v>0</v>
      </c>
      <c r="L3681">
        <v>0</v>
      </c>
      <c r="M3681">
        <v>0</v>
      </c>
      <c r="N3681">
        <v>0</v>
      </c>
      <c r="O3681">
        <v>3452</v>
      </c>
      <c r="P3681" t="s">
        <v>59</v>
      </c>
      <c r="Q3681" t="s">
        <v>60</v>
      </c>
    </row>
    <row r="3682" spans="1:17" x14ac:dyDescent="0.25">
      <c r="A3682" t="s">
        <v>43</v>
      </c>
      <c r="B3682" t="s">
        <v>36</v>
      </c>
      <c r="C3682" t="s">
        <v>53</v>
      </c>
      <c r="D3682" t="s">
        <v>31</v>
      </c>
      <c r="E3682" s="2">
        <v>20</v>
      </c>
      <c r="F3682" t="str">
        <f t="shared" si="57"/>
        <v>Aggregate1-in-2October Monthly System Peak Day50% Cycling20</v>
      </c>
      <c r="G3682">
        <v>17.172049999999999</v>
      </c>
      <c r="H3682">
        <v>17.172049999999999</v>
      </c>
      <c r="I3682">
        <v>70.363299999999995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3452</v>
      </c>
      <c r="P3682" t="s">
        <v>59</v>
      </c>
      <c r="Q3682" t="s">
        <v>60</v>
      </c>
    </row>
    <row r="3683" spans="1:17" x14ac:dyDescent="0.25">
      <c r="A3683" t="s">
        <v>30</v>
      </c>
      <c r="B3683" t="s">
        <v>36</v>
      </c>
      <c r="C3683" t="s">
        <v>53</v>
      </c>
      <c r="D3683" t="s">
        <v>26</v>
      </c>
      <c r="E3683" s="2">
        <v>20</v>
      </c>
      <c r="F3683" t="str">
        <f t="shared" si="57"/>
        <v>Average Per Ton1-in-2October Monthly System Peak DayAll20</v>
      </c>
      <c r="G3683">
        <v>0.55330849999999998</v>
      </c>
      <c r="H3683">
        <v>0.55330849999999998</v>
      </c>
      <c r="I3683">
        <v>70.372799999999998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4789</v>
      </c>
      <c r="P3683" t="s">
        <v>59</v>
      </c>
      <c r="Q3683" t="s">
        <v>60</v>
      </c>
    </row>
    <row r="3684" spans="1:17" x14ac:dyDescent="0.25">
      <c r="A3684" t="s">
        <v>28</v>
      </c>
      <c r="B3684" t="s">
        <v>36</v>
      </c>
      <c r="C3684" t="s">
        <v>53</v>
      </c>
      <c r="D3684" t="s">
        <v>26</v>
      </c>
      <c r="E3684" s="2">
        <v>20</v>
      </c>
      <c r="F3684" t="str">
        <f t="shared" si="57"/>
        <v>Average Per Premise1-in-2October Monthly System Peak DayAll20</v>
      </c>
      <c r="G3684">
        <v>5.0763309999999997</v>
      </c>
      <c r="H3684">
        <v>5.0763309999999997</v>
      </c>
      <c r="I3684">
        <v>70.372799999999998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4789</v>
      </c>
      <c r="P3684" t="s">
        <v>59</v>
      </c>
      <c r="Q3684" t="s">
        <v>60</v>
      </c>
    </row>
    <row r="3685" spans="1:17" x14ac:dyDescent="0.25">
      <c r="A3685" t="s">
        <v>29</v>
      </c>
      <c r="B3685" t="s">
        <v>36</v>
      </c>
      <c r="C3685" t="s">
        <v>53</v>
      </c>
      <c r="D3685" t="s">
        <v>26</v>
      </c>
      <c r="E3685" s="2">
        <v>20</v>
      </c>
      <c r="F3685" t="str">
        <f t="shared" si="57"/>
        <v>Average Per Device1-in-2October Monthly System Peak DayAll20</v>
      </c>
      <c r="G3685">
        <v>2.1471960000000001</v>
      </c>
      <c r="H3685">
        <v>2.1471960000000001</v>
      </c>
      <c r="I3685">
        <v>70.372799999999998</v>
      </c>
      <c r="J3685">
        <v>0</v>
      </c>
      <c r="K3685">
        <v>0</v>
      </c>
      <c r="L3685">
        <v>0</v>
      </c>
      <c r="M3685">
        <v>0</v>
      </c>
      <c r="N3685">
        <v>0</v>
      </c>
      <c r="O3685">
        <v>4789</v>
      </c>
      <c r="P3685" t="s">
        <v>59</v>
      </c>
      <c r="Q3685" t="s">
        <v>60</v>
      </c>
    </row>
    <row r="3686" spans="1:17" x14ac:dyDescent="0.25">
      <c r="A3686" t="s">
        <v>43</v>
      </c>
      <c r="B3686" t="s">
        <v>36</v>
      </c>
      <c r="C3686" t="s">
        <v>53</v>
      </c>
      <c r="D3686" t="s">
        <v>26</v>
      </c>
      <c r="E3686" s="2">
        <v>20</v>
      </c>
      <c r="F3686" t="str">
        <f t="shared" si="57"/>
        <v>Aggregate1-in-2October Monthly System Peak DayAll20</v>
      </c>
      <c r="G3686">
        <v>24.310549999999999</v>
      </c>
      <c r="H3686">
        <v>24.310549999999999</v>
      </c>
      <c r="I3686">
        <v>70.372799999999998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4789</v>
      </c>
      <c r="P3686" t="s">
        <v>59</v>
      </c>
      <c r="Q3686" t="s">
        <v>60</v>
      </c>
    </row>
    <row r="3687" spans="1:17" x14ac:dyDescent="0.25">
      <c r="A3687" t="s">
        <v>30</v>
      </c>
      <c r="B3687" t="s">
        <v>36</v>
      </c>
      <c r="C3687" t="s">
        <v>54</v>
      </c>
      <c r="D3687" t="s">
        <v>48</v>
      </c>
      <c r="E3687" s="2">
        <v>20</v>
      </c>
      <c r="F3687" t="str">
        <f t="shared" si="57"/>
        <v>Average Per Ton1-in-2September Monthly System Peak Day30% Cycling20</v>
      </c>
      <c r="G3687">
        <v>0.67778620000000001</v>
      </c>
      <c r="H3687">
        <v>0.67778620000000001</v>
      </c>
      <c r="I3687">
        <v>79.083299999999994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1337</v>
      </c>
      <c r="P3687" t="s">
        <v>59</v>
      </c>
      <c r="Q3687" t="s">
        <v>60</v>
      </c>
    </row>
    <row r="3688" spans="1:17" x14ac:dyDescent="0.25">
      <c r="A3688" t="s">
        <v>28</v>
      </c>
      <c r="B3688" t="s">
        <v>36</v>
      </c>
      <c r="C3688" t="s">
        <v>54</v>
      </c>
      <c r="D3688" t="s">
        <v>48</v>
      </c>
      <c r="E3688" s="2">
        <v>20</v>
      </c>
      <c r="F3688" t="str">
        <f t="shared" si="57"/>
        <v>Average Per Premise1-in-2September Monthly System Peak Day30% Cycling20</v>
      </c>
      <c r="G3688">
        <v>7.1910230000000004</v>
      </c>
      <c r="H3688">
        <v>7.1910230000000004</v>
      </c>
      <c r="I3688">
        <v>79.083299999999994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1337</v>
      </c>
      <c r="P3688" t="s">
        <v>59</v>
      </c>
      <c r="Q3688" t="s">
        <v>60</v>
      </c>
    </row>
    <row r="3689" spans="1:17" x14ac:dyDescent="0.25">
      <c r="A3689" t="s">
        <v>29</v>
      </c>
      <c r="B3689" t="s">
        <v>36</v>
      </c>
      <c r="C3689" t="s">
        <v>54</v>
      </c>
      <c r="D3689" t="s">
        <v>48</v>
      </c>
      <c r="E3689" s="2">
        <v>20</v>
      </c>
      <c r="F3689" t="str">
        <f t="shared" si="57"/>
        <v>Average Per Device1-in-2September Monthly System Peak Day30% Cycling20</v>
      </c>
      <c r="G3689">
        <v>2.6333600000000001</v>
      </c>
      <c r="H3689">
        <v>2.6333600000000001</v>
      </c>
      <c r="I3689">
        <v>79.083299999999994</v>
      </c>
      <c r="J3689">
        <v>0</v>
      </c>
      <c r="K3689">
        <v>0</v>
      </c>
      <c r="L3689">
        <v>0</v>
      </c>
      <c r="M3689">
        <v>0</v>
      </c>
      <c r="N3689">
        <v>0</v>
      </c>
      <c r="O3689">
        <v>1337</v>
      </c>
      <c r="P3689" t="s">
        <v>59</v>
      </c>
      <c r="Q3689" t="s">
        <v>60</v>
      </c>
    </row>
    <row r="3690" spans="1:17" x14ac:dyDescent="0.25">
      <c r="A3690" t="s">
        <v>43</v>
      </c>
      <c r="B3690" t="s">
        <v>36</v>
      </c>
      <c r="C3690" t="s">
        <v>54</v>
      </c>
      <c r="D3690" t="s">
        <v>48</v>
      </c>
      <c r="E3690" s="2">
        <v>20</v>
      </c>
      <c r="F3690" t="str">
        <f t="shared" si="57"/>
        <v>Aggregate1-in-2September Monthly System Peak Day30% Cycling20</v>
      </c>
      <c r="G3690">
        <v>9.6143970000000003</v>
      </c>
      <c r="H3690">
        <v>9.6143979999999996</v>
      </c>
      <c r="I3690">
        <v>79.083299999999994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1337</v>
      </c>
      <c r="P3690" t="s">
        <v>59</v>
      </c>
      <c r="Q3690" t="s">
        <v>60</v>
      </c>
    </row>
    <row r="3691" spans="1:17" x14ac:dyDescent="0.25">
      <c r="A3691" t="s">
        <v>30</v>
      </c>
      <c r="B3691" t="s">
        <v>36</v>
      </c>
      <c r="C3691" t="s">
        <v>54</v>
      </c>
      <c r="D3691" t="s">
        <v>31</v>
      </c>
      <c r="E3691" s="2">
        <v>20</v>
      </c>
      <c r="F3691" t="str">
        <f t="shared" si="57"/>
        <v>Average Per Ton1-in-2September Monthly System Peak Day50% Cycling20</v>
      </c>
      <c r="G3691">
        <v>0.65048220000000001</v>
      </c>
      <c r="H3691">
        <v>0.65048220000000001</v>
      </c>
      <c r="I3691">
        <v>78.864099999999993</v>
      </c>
      <c r="J3691">
        <v>0</v>
      </c>
      <c r="K3691">
        <v>0</v>
      </c>
      <c r="L3691">
        <v>0</v>
      </c>
      <c r="M3691">
        <v>0</v>
      </c>
      <c r="N3691">
        <v>0</v>
      </c>
      <c r="O3691">
        <v>3452</v>
      </c>
      <c r="P3691" t="s">
        <v>59</v>
      </c>
      <c r="Q3691" t="s">
        <v>60</v>
      </c>
    </row>
    <row r="3692" spans="1:17" x14ac:dyDescent="0.25">
      <c r="A3692" t="s">
        <v>28</v>
      </c>
      <c r="B3692" t="s">
        <v>36</v>
      </c>
      <c r="C3692" t="s">
        <v>54</v>
      </c>
      <c r="D3692" t="s">
        <v>31</v>
      </c>
      <c r="E3692" s="2">
        <v>20</v>
      </c>
      <c r="F3692" t="str">
        <f t="shared" si="57"/>
        <v>Average Per Premise1-in-2September Monthly System Peak Day50% Cycling20</v>
      </c>
      <c r="G3692">
        <v>5.6063010000000002</v>
      </c>
      <c r="H3692">
        <v>5.6063010000000002</v>
      </c>
      <c r="I3692">
        <v>78.864099999999993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3452</v>
      </c>
      <c r="P3692" t="s">
        <v>59</v>
      </c>
      <c r="Q3692" t="s">
        <v>60</v>
      </c>
    </row>
    <row r="3693" spans="1:17" x14ac:dyDescent="0.25">
      <c r="A3693" t="s">
        <v>29</v>
      </c>
      <c r="B3693" t="s">
        <v>36</v>
      </c>
      <c r="C3693" t="s">
        <v>54</v>
      </c>
      <c r="D3693" t="s">
        <v>31</v>
      </c>
      <c r="E3693" s="2">
        <v>20</v>
      </c>
      <c r="F3693" t="str">
        <f t="shared" si="57"/>
        <v>Average Per Device1-in-2September Monthly System Peak Day50% Cycling20</v>
      </c>
      <c r="G3693">
        <v>2.522872</v>
      </c>
      <c r="H3693">
        <v>2.522872</v>
      </c>
      <c r="I3693">
        <v>78.864099999999993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3452</v>
      </c>
      <c r="P3693" t="s">
        <v>59</v>
      </c>
      <c r="Q3693" t="s">
        <v>60</v>
      </c>
    </row>
    <row r="3694" spans="1:17" x14ac:dyDescent="0.25">
      <c r="A3694" t="s">
        <v>43</v>
      </c>
      <c r="B3694" t="s">
        <v>36</v>
      </c>
      <c r="C3694" t="s">
        <v>54</v>
      </c>
      <c r="D3694" t="s">
        <v>31</v>
      </c>
      <c r="E3694" s="2">
        <v>20</v>
      </c>
      <c r="F3694" t="str">
        <f t="shared" si="57"/>
        <v>Aggregate1-in-2September Monthly System Peak Day50% Cycling20</v>
      </c>
      <c r="G3694">
        <v>19.35295</v>
      </c>
      <c r="H3694">
        <v>19.35295</v>
      </c>
      <c r="I3694">
        <v>78.864099999999993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3452</v>
      </c>
      <c r="P3694" t="s">
        <v>59</v>
      </c>
      <c r="Q3694" t="s">
        <v>60</v>
      </c>
    </row>
    <row r="3695" spans="1:17" x14ac:dyDescent="0.25">
      <c r="A3695" t="s">
        <v>30</v>
      </c>
      <c r="B3695" t="s">
        <v>36</v>
      </c>
      <c r="C3695" t="s">
        <v>54</v>
      </c>
      <c r="D3695" t="s">
        <v>26</v>
      </c>
      <c r="E3695" s="2">
        <v>20</v>
      </c>
      <c r="F3695" t="str">
        <f t="shared" si="57"/>
        <v>Average Per Ton1-in-2September Monthly System Peak DayAll20</v>
      </c>
      <c r="G3695">
        <v>0.65810539999999995</v>
      </c>
      <c r="H3695">
        <v>0.65810539999999995</v>
      </c>
      <c r="I3695">
        <v>78.925299999999993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4789</v>
      </c>
      <c r="P3695" t="s">
        <v>59</v>
      </c>
      <c r="Q3695" t="s">
        <v>60</v>
      </c>
    </row>
    <row r="3696" spans="1:17" x14ac:dyDescent="0.25">
      <c r="A3696" t="s">
        <v>28</v>
      </c>
      <c r="B3696" t="s">
        <v>36</v>
      </c>
      <c r="C3696" t="s">
        <v>54</v>
      </c>
      <c r="D3696" t="s">
        <v>26</v>
      </c>
      <c r="E3696" s="2">
        <v>20</v>
      </c>
      <c r="F3696" t="str">
        <f t="shared" si="57"/>
        <v>Average Per Premise1-in-2September Monthly System Peak DayAll20</v>
      </c>
      <c r="G3696">
        <v>6.0377910000000004</v>
      </c>
      <c r="H3696">
        <v>6.0377910000000004</v>
      </c>
      <c r="I3696">
        <v>78.925299999999993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4789</v>
      </c>
      <c r="P3696" t="s">
        <v>59</v>
      </c>
      <c r="Q3696" t="s">
        <v>60</v>
      </c>
    </row>
    <row r="3697" spans="1:17" x14ac:dyDescent="0.25">
      <c r="A3697" t="s">
        <v>29</v>
      </c>
      <c r="B3697" t="s">
        <v>36</v>
      </c>
      <c r="C3697" t="s">
        <v>54</v>
      </c>
      <c r="D3697" t="s">
        <v>26</v>
      </c>
      <c r="E3697" s="2">
        <v>20</v>
      </c>
      <c r="F3697" t="str">
        <f t="shared" si="57"/>
        <v>Average Per Device1-in-2September Monthly System Peak DayAll20</v>
      </c>
      <c r="G3697">
        <v>2.5538759999999998</v>
      </c>
      <c r="H3697">
        <v>2.5538759999999998</v>
      </c>
      <c r="I3697">
        <v>78.925299999999993</v>
      </c>
      <c r="J3697">
        <v>0</v>
      </c>
      <c r="K3697">
        <v>0</v>
      </c>
      <c r="L3697">
        <v>0</v>
      </c>
      <c r="M3697">
        <v>0</v>
      </c>
      <c r="N3697">
        <v>0</v>
      </c>
      <c r="O3697">
        <v>4789</v>
      </c>
      <c r="P3697" t="s">
        <v>59</v>
      </c>
      <c r="Q3697" t="s">
        <v>60</v>
      </c>
    </row>
    <row r="3698" spans="1:17" x14ac:dyDescent="0.25">
      <c r="A3698" t="s">
        <v>43</v>
      </c>
      <c r="B3698" t="s">
        <v>36</v>
      </c>
      <c r="C3698" t="s">
        <v>54</v>
      </c>
      <c r="D3698" t="s">
        <v>26</v>
      </c>
      <c r="E3698" s="2">
        <v>20</v>
      </c>
      <c r="F3698" t="str">
        <f t="shared" si="57"/>
        <v>Aggregate1-in-2September Monthly System Peak DayAll20</v>
      </c>
      <c r="G3698">
        <v>28.91498</v>
      </c>
      <c r="H3698">
        <v>28.91498</v>
      </c>
      <c r="I3698">
        <v>78.925299999999993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4789</v>
      </c>
      <c r="P3698" t="s">
        <v>59</v>
      </c>
      <c r="Q3698" t="s">
        <v>60</v>
      </c>
    </row>
    <row r="3699" spans="1:17" x14ac:dyDescent="0.25">
      <c r="A3699" t="s">
        <v>30</v>
      </c>
      <c r="B3699" t="s">
        <v>36</v>
      </c>
      <c r="C3699" t="s">
        <v>49</v>
      </c>
      <c r="D3699" t="s">
        <v>48</v>
      </c>
      <c r="E3699" s="2">
        <v>21</v>
      </c>
      <c r="F3699" t="str">
        <f t="shared" si="57"/>
        <v>Average Per Ton1-in-2August Monthly System Peak Day30% Cycling21</v>
      </c>
      <c r="G3699">
        <v>0.60588589999999998</v>
      </c>
      <c r="H3699">
        <v>0.60588589999999998</v>
      </c>
      <c r="I3699">
        <v>75.279499999999999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1337</v>
      </c>
      <c r="P3699" t="s">
        <v>59</v>
      </c>
      <c r="Q3699" t="s">
        <v>60</v>
      </c>
    </row>
    <row r="3700" spans="1:17" x14ac:dyDescent="0.25">
      <c r="A3700" t="s">
        <v>28</v>
      </c>
      <c r="B3700" t="s">
        <v>36</v>
      </c>
      <c r="C3700" t="s">
        <v>49</v>
      </c>
      <c r="D3700" t="s">
        <v>48</v>
      </c>
      <c r="E3700" s="2">
        <v>21</v>
      </c>
      <c r="F3700" t="str">
        <f t="shared" si="57"/>
        <v>Average Per Premise1-in-2August Monthly System Peak Day30% Cycling21</v>
      </c>
      <c r="G3700">
        <v>6.4281920000000001</v>
      </c>
      <c r="H3700">
        <v>6.4281920000000001</v>
      </c>
      <c r="I3700">
        <v>75.279499999999999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1337</v>
      </c>
      <c r="P3700" t="s">
        <v>59</v>
      </c>
      <c r="Q3700" t="s">
        <v>60</v>
      </c>
    </row>
    <row r="3701" spans="1:17" x14ac:dyDescent="0.25">
      <c r="A3701" t="s">
        <v>29</v>
      </c>
      <c r="B3701" t="s">
        <v>36</v>
      </c>
      <c r="C3701" t="s">
        <v>49</v>
      </c>
      <c r="D3701" t="s">
        <v>48</v>
      </c>
      <c r="E3701" s="2">
        <v>21</v>
      </c>
      <c r="F3701" t="str">
        <f t="shared" si="57"/>
        <v>Average Per Device1-in-2August Monthly System Peak Day30% Cycling21</v>
      </c>
      <c r="G3701">
        <v>2.3540100000000002</v>
      </c>
      <c r="H3701">
        <v>2.3540100000000002</v>
      </c>
      <c r="I3701">
        <v>75.279499999999999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1337</v>
      </c>
      <c r="P3701" t="s">
        <v>59</v>
      </c>
      <c r="Q3701" t="s">
        <v>60</v>
      </c>
    </row>
    <row r="3702" spans="1:17" x14ac:dyDescent="0.25">
      <c r="A3702" t="s">
        <v>43</v>
      </c>
      <c r="B3702" t="s">
        <v>36</v>
      </c>
      <c r="C3702" t="s">
        <v>49</v>
      </c>
      <c r="D3702" t="s">
        <v>48</v>
      </c>
      <c r="E3702" s="2">
        <v>21</v>
      </c>
      <c r="F3702" t="str">
        <f t="shared" si="57"/>
        <v>Aggregate1-in-2August Monthly System Peak Day30% Cycling21</v>
      </c>
      <c r="G3702">
        <v>8.5944920000000007</v>
      </c>
      <c r="H3702">
        <v>8.5944920000000007</v>
      </c>
      <c r="I3702">
        <v>75.279499999999999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1337</v>
      </c>
      <c r="P3702" t="s">
        <v>59</v>
      </c>
      <c r="Q3702" t="s">
        <v>60</v>
      </c>
    </row>
    <row r="3703" spans="1:17" x14ac:dyDescent="0.25">
      <c r="A3703" t="s">
        <v>30</v>
      </c>
      <c r="B3703" t="s">
        <v>36</v>
      </c>
      <c r="C3703" t="s">
        <v>49</v>
      </c>
      <c r="D3703" t="s">
        <v>31</v>
      </c>
      <c r="E3703" s="2">
        <v>21</v>
      </c>
      <c r="F3703" t="str">
        <f t="shared" si="57"/>
        <v>Average Per Ton1-in-2August Monthly System Peak Day50% Cycling21</v>
      </c>
      <c r="G3703">
        <v>0.58250360000000001</v>
      </c>
      <c r="H3703">
        <v>0.58250360000000001</v>
      </c>
      <c r="I3703">
        <v>75.124799999999993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3452</v>
      </c>
      <c r="P3703" t="s">
        <v>59</v>
      </c>
      <c r="Q3703" t="s">
        <v>60</v>
      </c>
    </row>
    <row r="3704" spans="1:17" x14ac:dyDescent="0.25">
      <c r="A3704" t="s">
        <v>28</v>
      </c>
      <c r="B3704" t="s">
        <v>36</v>
      </c>
      <c r="C3704" t="s">
        <v>49</v>
      </c>
      <c r="D3704" t="s">
        <v>31</v>
      </c>
      <c r="E3704" s="2">
        <v>21</v>
      </c>
      <c r="F3704" t="str">
        <f t="shared" si="57"/>
        <v>Average Per Premise1-in-2August Monthly System Peak Day50% Cycling21</v>
      </c>
      <c r="G3704">
        <v>5.0204149999999998</v>
      </c>
      <c r="H3704">
        <v>5.0204149999999998</v>
      </c>
      <c r="I3704">
        <v>75.124799999999993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3452</v>
      </c>
      <c r="P3704" t="s">
        <v>59</v>
      </c>
      <c r="Q3704" t="s">
        <v>60</v>
      </c>
    </row>
    <row r="3705" spans="1:17" x14ac:dyDescent="0.25">
      <c r="A3705" t="s">
        <v>29</v>
      </c>
      <c r="B3705" t="s">
        <v>36</v>
      </c>
      <c r="C3705" t="s">
        <v>49</v>
      </c>
      <c r="D3705" t="s">
        <v>31</v>
      </c>
      <c r="E3705" s="2">
        <v>21</v>
      </c>
      <c r="F3705" t="str">
        <f t="shared" si="57"/>
        <v>Average Per Device1-in-2August Monthly System Peak Day50% Cycling21</v>
      </c>
      <c r="G3705">
        <v>2.2592189999999999</v>
      </c>
      <c r="H3705">
        <v>2.2592189999999999</v>
      </c>
      <c r="I3705">
        <v>75.124799999999993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3452</v>
      </c>
      <c r="P3705" t="s">
        <v>59</v>
      </c>
      <c r="Q3705" t="s">
        <v>60</v>
      </c>
    </row>
    <row r="3706" spans="1:17" x14ac:dyDescent="0.25">
      <c r="A3706" t="s">
        <v>43</v>
      </c>
      <c r="B3706" t="s">
        <v>36</v>
      </c>
      <c r="C3706" t="s">
        <v>49</v>
      </c>
      <c r="D3706" t="s">
        <v>31</v>
      </c>
      <c r="E3706" s="2">
        <v>21</v>
      </c>
      <c r="F3706" t="str">
        <f t="shared" si="57"/>
        <v>Aggregate1-in-2August Monthly System Peak Day50% Cycling21</v>
      </c>
      <c r="G3706">
        <v>17.330469999999998</v>
      </c>
      <c r="H3706">
        <v>17.330469999999998</v>
      </c>
      <c r="I3706">
        <v>75.124799999999993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3452</v>
      </c>
      <c r="P3706" t="s">
        <v>59</v>
      </c>
      <c r="Q3706" t="s">
        <v>60</v>
      </c>
    </row>
    <row r="3707" spans="1:17" x14ac:dyDescent="0.25">
      <c r="A3707" t="s">
        <v>30</v>
      </c>
      <c r="B3707" t="s">
        <v>36</v>
      </c>
      <c r="C3707" t="s">
        <v>49</v>
      </c>
      <c r="D3707" t="s">
        <v>26</v>
      </c>
      <c r="E3707" s="2">
        <v>21</v>
      </c>
      <c r="F3707" t="str">
        <f t="shared" si="57"/>
        <v>Average Per Ton1-in-2August Monthly System Peak DayAll21</v>
      </c>
      <c r="G3707">
        <v>0.58903190000000005</v>
      </c>
      <c r="H3707">
        <v>0.58903190000000005</v>
      </c>
      <c r="I3707">
        <v>75.168000000000006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4789</v>
      </c>
      <c r="P3707" t="s">
        <v>59</v>
      </c>
      <c r="Q3707" t="s">
        <v>60</v>
      </c>
    </row>
    <row r="3708" spans="1:17" x14ac:dyDescent="0.25">
      <c r="A3708" t="s">
        <v>28</v>
      </c>
      <c r="B3708" t="s">
        <v>36</v>
      </c>
      <c r="C3708" t="s">
        <v>49</v>
      </c>
      <c r="D3708" t="s">
        <v>26</v>
      </c>
      <c r="E3708" s="2">
        <v>21</v>
      </c>
      <c r="F3708" t="str">
        <f t="shared" si="57"/>
        <v>Average Per Premise1-in-2August Monthly System Peak DayAll21</v>
      </c>
      <c r="G3708">
        <v>5.4040759999999999</v>
      </c>
      <c r="H3708">
        <v>5.4040759999999999</v>
      </c>
      <c r="I3708">
        <v>75.168000000000006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4789</v>
      </c>
      <c r="P3708" t="s">
        <v>59</v>
      </c>
      <c r="Q3708" t="s">
        <v>60</v>
      </c>
    </row>
    <row r="3709" spans="1:17" x14ac:dyDescent="0.25">
      <c r="A3709" t="s">
        <v>29</v>
      </c>
      <c r="B3709" t="s">
        <v>36</v>
      </c>
      <c r="C3709" t="s">
        <v>49</v>
      </c>
      <c r="D3709" t="s">
        <v>26</v>
      </c>
      <c r="E3709" s="2">
        <v>21</v>
      </c>
      <c r="F3709" t="str">
        <f t="shared" si="57"/>
        <v>Average Per Device1-in-2August Monthly System Peak DayAll21</v>
      </c>
      <c r="G3709">
        <v>2.2858260000000001</v>
      </c>
      <c r="H3709">
        <v>2.2858260000000001</v>
      </c>
      <c r="I3709">
        <v>75.168000000000006</v>
      </c>
      <c r="J3709">
        <v>0</v>
      </c>
      <c r="K3709">
        <v>0</v>
      </c>
      <c r="L3709">
        <v>0</v>
      </c>
      <c r="M3709">
        <v>0</v>
      </c>
      <c r="N3709">
        <v>0</v>
      </c>
      <c r="O3709">
        <v>4789</v>
      </c>
      <c r="P3709" t="s">
        <v>59</v>
      </c>
      <c r="Q3709" t="s">
        <v>60</v>
      </c>
    </row>
    <row r="3710" spans="1:17" x14ac:dyDescent="0.25">
      <c r="A3710" t="s">
        <v>43</v>
      </c>
      <c r="B3710" t="s">
        <v>36</v>
      </c>
      <c r="C3710" t="s">
        <v>49</v>
      </c>
      <c r="D3710" t="s">
        <v>26</v>
      </c>
      <c r="E3710" s="2">
        <v>21</v>
      </c>
      <c r="F3710" t="str">
        <f t="shared" si="57"/>
        <v>Aggregate1-in-2August Monthly System Peak DayAll21</v>
      </c>
      <c r="G3710">
        <v>25.880120000000002</v>
      </c>
      <c r="H3710">
        <v>25.880120000000002</v>
      </c>
      <c r="I3710">
        <v>75.168000000000006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4789</v>
      </c>
      <c r="P3710" t="s">
        <v>59</v>
      </c>
      <c r="Q3710" t="s">
        <v>60</v>
      </c>
    </row>
    <row r="3711" spans="1:17" x14ac:dyDescent="0.25">
      <c r="A3711" t="s">
        <v>30</v>
      </c>
      <c r="B3711" t="s">
        <v>36</v>
      </c>
      <c r="C3711" t="s">
        <v>37</v>
      </c>
      <c r="D3711" t="s">
        <v>48</v>
      </c>
      <c r="E3711" s="2">
        <v>21</v>
      </c>
      <c r="F3711" t="str">
        <f t="shared" si="57"/>
        <v>Average Per Ton1-in-2August Typical Event Day30% Cycling21</v>
      </c>
      <c r="G3711">
        <v>0.54977869999999995</v>
      </c>
      <c r="H3711">
        <v>0.54977869999999995</v>
      </c>
      <c r="I3711">
        <v>72.363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1337</v>
      </c>
      <c r="P3711" t="s">
        <v>59</v>
      </c>
      <c r="Q3711" t="s">
        <v>60</v>
      </c>
    </row>
    <row r="3712" spans="1:17" x14ac:dyDescent="0.25">
      <c r="A3712" t="s">
        <v>28</v>
      </c>
      <c r="B3712" t="s">
        <v>36</v>
      </c>
      <c r="C3712" t="s">
        <v>37</v>
      </c>
      <c r="D3712" t="s">
        <v>48</v>
      </c>
      <c r="E3712" s="2">
        <v>21</v>
      </c>
      <c r="F3712" t="str">
        <f t="shared" si="57"/>
        <v>Average Per Premise1-in-2August Typical Event Day30% Cycling21</v>
      </c>
      <c r="G3712">
        <v>5.8329180000000003</v>
      </c>
      <c r="H3712">
        <v>5.8329180000000003</v>
      </c>
      <c r="I3712">
        <v>72.363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1337</v>
      </c>
      <c r="P3712" t="s">
        <v>59</v>
      </c>
      <c r="Q3712" t="s">
        <v>60</v>
      </c>
    </row>
    <row r="3713" spans="1:17" x14ac:dyDescent="0.25">
      <c r="A3713" t="s">
        <v>29</v>
      </c>
      <c r="B3713" t="s">
        <v>36</v>
      </c>
      <c r="C3713" t="s">
        <v>37</v>
      </c>
      <c r="D3713" t="s">
        <v>48</v>
      </c>
      <c r="E3713" s="2">
        <v>21</v>
      </c>
      <c r="F3713" t="str">
        <f t="shared" si="57"/>
        <v>Average Per Device1-in-2August Typical Event Day30% Cycling21</v>
      </c>
      <c r="G3713">
        <v>2.1360209999999999</v>
      </c>
      <c r="H3713">
        <v>2.1360199999999998</v>
      </c>
      <c r="I3713">
        <v>72.363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1337</v>
      </c>
      <c r="P3713" t="s">
        <v>59</v>
      </c>
      <c r="Q3713" t="s">
        <v>60</v>
      </c>
    </row>
    <row r="3714" spans="1:17" x14ac:dyDescent="0.25">
      <c r="A3714" t="s">
        <v>43</v>
      </c>
      <c r="B3714" t="s">
        <v>36</v>
      </c>
      <c r="C3714" t="s">
        <v>37</v>
      </c>
      <c r="D3714" t="s">
        <v>48</v>
      </c>
      <c r="E3714" s="2">
        <v>21</v>
      </c>
      <c r="F3714" t="str">
        <f t="shared" si="57"/>
        <v>Aggregate1-in-2August Typical Event Day30% Cycling21</v>
      </c>
      <c r="G3714">
        <v>7.7986110000000002</v>
      </c>
      <c r="H3714">
        <v>7.7986110000000002</v>
      </c>
      <c r="I3714">
        <v>72.363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1337</v>
      </c>
      <c r="P3714" t="s">
        <v>59</v>
      </c>
      <c r="Q3714" t="s">
        <v>60</v>
      </c>
    </row>
    <row r="3715" spans="1:17" x14ac:dyDescent="0.25">
      <c r="A3715" t="s">
        <v>30</v>
      </c>
      <c r="B3715" t="s">
        <v>36</v>
      </c>
      <c r="C3715" t="s">
        <v>37</v>
      </c>
      <c r="D3715" t="s">
        <v>31</v>
      </c>
      <c r="E3715" s="2">
        <v>21</v>
      </c>
      <c r="F3715" t="str">
        <f t="shared" ref="F3715:F3778" si="58">CONCATENATE(A3715,B3715,C3715,D3715,E3715)</f>
        <v>Average Per Ton1-in-2August Typical Event Day50% Cycling21</v>
      </c>
      <c r="G3715">
        <v>0.55990430000000002</v>
      </c>
      <c r="H3715">
        <v>0.55990430000000002</v>
      </c>
      <c r="I3715">
        <v>72.379599999999996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3452</v>
      </c>
      <c r="P3715" t="s">
        <v>59</v>
      </c>
      <c r="Q3715" t="s">
        <v>60</v>
      </c>
    </row>
    <row r="3716" spans="1:17" x14ac:dyDescent="0.25">
      <c r="A3716" t="s">
        <v>28</v>
      </c>
      <c r="B3716" t="s">
        <v>36</v>
      </c>
      <c r="C3716" t="s">
        <v>37</v>
      </c>
      <c r="D3716" t="s">
        <v>31</v>
      </c>
      <c r="E3716" s="2">
        <v>21</v>
      </c>
      <c r="F3716" t="str">
        <f t="shared" si="58"/>
        <v>Average Per Premise1-in-2August Typical Event Day50% Cycling21</v>
      </c>
      <c r="G3716">
        <v>4.8256389999999998</v>
      </c>
      <c r="H3716">
        <v>4.8256389999999998</v>
      </c>
      <c r="I3716">
        <v>72.379599999999996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3452</v>
      </c>
      <c r="P3716" t="s">
        <v>59</v>
      </c>
      <c r="Q3716" t="s">
        <v>60</v>
      </c>
    </row>
    <row r="3717" spans="1:17" x14ac:dyDescent="0.25">
      <c r="A3717" t="s">
        <v>29</v>
      </c>
      <c r="B3717" t="s">
        <v>36</v>
      </c>
      <c r="C3717" t="s">
        <v>37</v>
      </c>
      <c r="D3717" t="s">
        <v>31</v>
      </c>
      <c r="E3717" s="2">
        <v>21</v>
      </c>
      <c r="F3717" t="str">
        <f t="shared" si="58"/>
        <v>Average Per Device1-in-2August Typical Event Day50% Cycling21</v>
      </c>
      <c r="G3717">
        <v>2.1715689999999999</v>
      </c>
      <c r="H3717">
        <v>2.1715689999999999</v>
      </c>
      <c r="I3717">
        <v>72.379599999999996</v>
      </c>
      <c r="J3717">
        <v>0</v>
      </c>
      <c r="K3717">
        <v>0</v>
      </c>
      <c r="L3717">
        <v>0</v>
      </c>
      <c r="M3717">
        <v>0</v>
      </c>
      <c r="N3717">
        <v>0</v>
      </c>
      <c r="O3717">
        <v>3452</v>
      </c>
      <c r="P3717" t="s">
        <v>59</v>
      </c>
      <c r="Q3717" t="s">
        <v>60</v>
      </c>
    </row>
    <row r="3718" spans="1:17" x14ac:dyDescent="0.25">
      <c r="A3718" t="s">
        <v>43</v>
      </c>
      <c r="B3718" t="s">
        <v>36</v>
      </c>
      <c r="C3718" t="s">
        <v>37</v>
      </c>
      <c r="D3718" t="s">
        <v>31</v>
      </c>
      <c r="E3718" s="2">
        <v>21</v>
      </c>
      <c r="F3718" t="str">
        <f t="shared" si="58"/>
        <v>Aggregate1-in-2August Typical Event Day50% Cycling21</v>
      </c>
      <c r="G3718">
        <v>16.658110000000001</v>
      </c>
      <c r="H3718">
        <v>16.658110000000001</v>
      </c>
      <c r="I3718">
        <v>72.379599999999996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3452</v>
      </c>
      <c r="P3718" t="s">
        <v>59</v>
      </c>
      <c r="Q3718" t="s">
        <v>60</v>
      </c>
    </row>
    <row r="3719" spans="1:17" x14ac:dyDescent="0.25">
      <c r="A3719" t="s">
        <v>30</v>
      </c>
      <c r="B3719" t="s">
        <v>36</v>
      </c>
      <c r="C3719" t="s">
        <v>37</v>
      </c>
      <c r="D3719" t="s">
        <v>26</v>
      </c>
      <c r="E3719" s="2">
        <v>21</v>
      </c>
      <c r="F3719" t="str">
        <f t="shared" si="58"/>
        <v>Average Per Ton1-in-2August Typical Event DayAll21</v>
      </c>
      <c r="G3719">
        <v>0.55707720000000005</v>
      </c>
      <c r="H3719">
        <v>0.55707720000000005</v>
      </c>
      <c r="I3719">
        <v>72.374899999999997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4789</v>
      </c>
      <c r="P3719" t="s">
        <v>59</v>
      </c>
      <c r="Q3719" t="s">
        <v>60</v>
      </c>
    </row>
    <row r="3720" spans="1:17" x14ac:dyDescent="0.25">
      <c r="A3720" t="s">
        <v>28</v>
      </c>
      <c r="B3720" t="s">
        <v>36</v>
      </c>
      <c r="C3720" t="s">
        <v>37</v>
      </c>
      <c r="D3720" t="s">
        <v>26</v>
      </c>
      <c r="E3720" s="2">
        <v>21</v>
      </c>
      <c r="F3720" t="str">
        <f t="shared" si="58"/>
        <v>Average Per Premise1-in-2August Typical Event DayAll21</v>
      </c>
      <c r="G3720">
        <v>5.1109070000000001</v>
      </c>
      <c r="H3720">
        <v>5.1109070000000001</v>
      </c>
      <c r="I3720">
        <v>72.374899999999997</v>
      </c>
      <c r="J3720">
        <v>0</v>
      </c>
      <c r="K3720">
        <v>0</v>
      </c>
      <c r="L3720">
        <v>0</v>
      </c>
      <c r="M3720">
        <v>0</v>
      </c>
      <c r="N3720">
        <v>0</v>
      </c>
      <c r="O3720">
        <v>4789</v>
      </c>
      <c r="P3720" t="s">
        <v>59</v>
      </c>
      <c r="Q3720" t="s">
        <v>60</v>
      </c>
    </row>
    <row r="3721" spans="1:17" x14ac:dyDescent="0.25">
      <c r="A3721" t="s">
        <v>29</v>
      </c>
      <c r="B3721" t="s">
        <v>36</v>
      </c>
      <c r="C3721" t="s">
        <v>37</v>
      </c>
      <c r="D3721" t="s">
        <v>26</v>
      </c>
      <c r="E3721" s="2">
        <v>21</v>
      </c>
      <c r="F3721" t="str">
        <f t="shared" si="58"/>
        <v>Average Per Device1-in-2August Typical Event DayAll21</v>
      </c>
      <c r="G3721">
        <v>2.1618210000000002</v>
      </c>
      <c r="H3721">
        <v>2.1618210000000002</v>
      </c>
      <c r="I3721">
        <v>72.374899999999997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4789</v>
      </c>
      <c r="P3721" t="s">
        <v>59</v>
      </c>
      <c r="Q3721" t="s">
        <v>60</v>
      </c>
    </row>
    <row r="3722" spans="1:17" x14ac:dyDescent="0.25">
      <c r="A3722" t="s">
        <v>43</v>
      </c>
      <c r="B3722" t="s">
        <v>36</v>
      </c>
      <c r="C3722" t="s">
        <v>37</v>
      </c>
      <c r="D3722" t="s">
        <v>26</v>
      </c>
      <c r="E3722" s="2">
        <v>21</v>
      </c>
      <c r="F3722" t="str">
        <f t="shared" si="58"/>
        <v>Aggregate1-in-2August Typical Event DayAll21</v>
      </c>
      <c r="G3722">
        <v>24.476140000000001</v>
      </c>
      <c r="H3722">
        <v>24.476140000000001</v>
      </c>
      <c r="I3722">
        <v>72.374899999999997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4789</v>
      </c>
      <c r="P3722" t="s">
        <v>59</v>
      </c>
      <c r="Q3722" t="s">
        <v>60</v>
      </c>
    </row>
    <row r="3723" spans="1:17" x14ac:dyDescent="0.25">
      <c r="A3723" t="s">
        <v>30</v>
      </c>
      <c r="B3723" t="s">
        <v>36</v>
      </c>
      <c r="C3723" t="s">
        <v>50</v>
      </c>
      <c r="D3723" t="s">
        <v>48</v>
      </c>
      <c r="E3723" s="2">
        <v>21</v>
      </c>
      <c r="F3723" t="str">
        <f t="shared" si="58"/>
        <v>Average Per Ton1-in-2July Monthly System Peak Day30% Cycling21</v>
      </c>
      <c r="G3723">
        <v>0.51511830000000003</v>
      </c>
      <c r="H3723">
        <v>0.51511830000000003</v>
      </c>
      <c r="I3723">
        <v>71.872799999999998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1337</v>
      </c>
      <c r="P3723" t="s">
        <v>59</v>
      </c>
      <c r="Q3723" t="s">
        <v>60</v>
      </c>
    </row>
    <row r="3724" spans="1:17" x14ac:dyDescent="0.25">
      <c r="A3724" t="s">
        <v>28</v>
      </c>
      <c r="B3724" t="s">
        <v>36</v>
      </c>
      <c r="C3724" t="s">
        <v>50</v>
      </c>
      <c r="D3724" t="s">
        <v>48</v>
      </c>
      <c r="E3724" s="2">
        <v>21</v>
      </c>
      <c r="F3724" t="str">
        <f t="shared" si="58"/>
        <v>Average Per Premise1-in-2July Monthly System Peak Day30% Cycling21</v>
      </c>
      <c r="G3724">
        <v>5.4651860000000001</v>
      </c>
      <c r="H3724">
        <v>5.4651860000000001</v>
      </c>
      <c r="I3724">
        <v>71.872799999999998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1337</v>
      </c>
      <c r="P3724" t="s">
        <v>59</v>
      </c>
      <c r="Q3724" t="s">
        <v>60</v>
      </c>
    </row>
    <row r="3725" spans="1:17" x14ac:dyDescent="0.25">
      <c r="A3725" t="s">
        <v>29</v>
      </c>
      <c r="B3725" t="s">
        <v>36</v>
      </c>
      <c r="C3725" t="s">
        <v>50</v>
      </c>
      <c r="D3725" t="s">
        <v>48</v>
      </c>
      <c r="E3725" s="2">
        <v>21</v>
      </c>
      <c r="F3725" t="str">
        <f t="shared" si="58"/>
        <v>Average Per Device1-in-2July Monthly System Peak Day30% Cycling21</v>
      </c>
      <c r="G3725">
        <v>2.0013570000000001</v>
      </c>
      <c r="H3725">
        <v>2.0013570000000001</v>
      </c>
      <c r="I3725">
        <v>71.872799999999998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1337</v>
      </c>
      <c r="P3725" t="s">
        <v>59</v>
      </c>
      <c r="Q3725" t="s">
        <v>60</v>
      </c>
    </row>
    <row r="3726" spans="1:17" x14ac:dyDescent="0.25">
      <c r="A3726" t="s">
        <v>43</v>
      </c>
      <c r="B3726" t="s">
        <v>36</v>
      </c>
      <c r="C3726" t="s">
        <v>50</v>
      </c>
      <c r="D3726" t="s">
        <v>48</v>
      </c>
      <c r="E3726" s="2">
        <v>21</v>
      </c>
      <c r="F3726" t="str">
        <f t="shared" si="58"/>
        <v>Aggregate1-in-2July Monthly System Peak Day30% Cycling21</v>
      </c>
      <c r="G3726">
        <v>7.306953</v>
      </c>
      <c r="H3726">
        <v>7.306953</v>
      </c>
      <c r="I3726">
        <v>71.872799999999998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1337</v>
      </c>
      <c r="P3726" t="s">
        <v>59</v>
      </c>
      <c r="Q3726" t="s">
        <v>60</v>
      </c>
    </row>
    <row r="3727" spans="1:17" x14ac:dyDescent="0.25">
      <c r="A3727" t="s">
        <v>30</v>
      </c>
      <c r="B3727" t="s">
        <v>36</v>
      </c>
      <c r="C3727" t="s">
        <v>50</v>
      </c>
      <c r="D3727" t="s">
        <v>31</v>
      </c>
      <c r="E3727" s="2">
        <v>21</v>
      </c>
      <c r="F3727" t="str">
        <f t="shared" si="58"/>
        <v>Average Per Ton1-in-2July Monthly System Peak Day50% Cycling21</v>
      </c>
      <c r="G3727">
        <v>0.54662540000000004</v>
      </c>
      <c r="H3727">
        <v>0.54662540000000004</v>
      </c>
      <c r="I3727">
        <v>71.748800000000003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3452</v>
      </c>
      <c r="P3727" t="s">
        <v>59</v>
      </c>
      <c r="Q3727" t="s">
        <v>60</v>
      </c>
    </row>
    <row r="3728" spans="1:17" x14ac:dyDescent="0.25">
      <c r="A3728" t="s">
        <v>28</v>
      </c>
      <c r="B3728" t="s">
        <v>36</v>
      </c>
      <c r="C3728" t="s">
        <v>50</v>
      </c>
      <c r="D3728" t="s">
        <v>31</v>
      </c>
      <c r="E3728" s="2">
        <v>21</v>
      </c>
      <c r="F3728" t="str">
        <f t="shared" si="58"/>
        <v>Average Per Premise1-in-2July Monthly System Peak Day50% Cycling21</v>
      </c>
      <c r="G3728">
        <v>4.7111929999999997</v>
      </c>
      <c r="H3728">
        <v>4.7111929999999997</v>
      </c>
      <c r="I3728">
        <v>71.748800000000003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3452</v>
      </c>
      <c r="P3728" t="s">
        <v>59</v>
      </c>
      <c r="Q3728" t="s">
        <v>60</v>
      </c>
    </row>
    <row r="3729" spans="1:17" x14ac:dyDescent="0.25">
      <c r="A3729" t="s">
        <v>29</v>
      </c>
      <c r="B3729" t="s">
        <v>36</v>
      </c>
      <c r="C3729" t="s">
        <v>50</v>
      </c>
      <c r="D3729" t="s">
        <v>31</v>
      </c>
      <c r="E3729" s="2">
        <v>21</v>
      </c>
      <c r="F3729" t="str">
        <f t="shared" si="58"/>
        <v>Average Per Device1-in-2July Monthly System Peak Day50% Cycling21</v>
      </c>
      <c r="G3729">
        <v>2.1200670000000001</v>
      </c>
      <c r="H3729">
        <v>2.1200670000000001</v>
      </c>
      <c r="I3729">
        <v>71.748800000000003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3452</v>
      </c>
      <c r="P3729" t="s">
        <v>59</v>
      </c>
      <c r="Q3729" t="s">
        <v>60</v>
      </c>
    </row>
    <row r="3730" spans="1:17" x14ac:dyDescent="0.25">
      <c r="A3730" t="s">
        <v>43</v>
      </c>
      <c r="B3730" t="s">
        <v>36</v>
      </c>
      <c r="C3730" t="s">
        <v>50</v>
      </c>
      <c r="D3730" t="s">
        <v>31</v>
      </c>
      <c r="E3730" s="2">
        <v>21</v>
      </c>
      <c r="F3730" t="str">
        <f t="shared" si="58"/>
        <v>Aggregate1-in-2July Monthly System Peak Day50% Cycling21</v>
      </c>
      <c r="G3730">
        <v>16.26304</v>
      </c>
      <c r="H3730">
        <v>16.26304</v>
      </c>
      <c r="I3730">
        <v>71.748800000000003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3452</v>
      </c>
      <c r="P3730" t="s">
        <v>59</v>
      </c>
      <c r="Q3730" t="s">
        <v>60</v>
      </c>
    </row>
    <row r="3731" spans="1:17" x14ac:dyDescent="0.25">
      <c r="A3731" t="s">
        <v>30</v>
      </c>
      <c r="B3731" t="s">
        <v>36</v>
      </c>
      <c r="C3731" t="s">
        <v>50</v>
      </c>
      <c r="D3731" t="s">
        <v>26</v>
      </c>
      <c r="E3731" s="2">
        <v>21</v>
      </c>
      <c r="F3731" t="str">
        <f t="shared" si="58"/>
        <v>Average Per Ton1-in-2July Monthly System Peak DayAll21</v>
      </c>
      <c r="G3731">
        <v>0.53782870000000005</v>
      </c>
      <c r="H3731">
        <v>0.53782859999999999</v>
      </c>
      <c r="I3731">
        <v>71.783500000000004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4789</v>
      </c>
      <c r="P3731" t="s">
        <v>59</v>
      </c>
      <c r="Q3731" t="s">
        <v>60</v>
      </c>
    </row>
    <row r="3732" spans="1:17" x14ac:dyDescent="0.25">
      <c r="A3732" t="s">
        <v>28</v>
      </c>
      <c r="B3732" t="s">
        <v>36</v>
      </c>
      <c r="C3732" t="s">
        <v>50</v>
      </c>
      <c r="D3732" t="s">
        <v>26</v>
      </c>
      <c r="E3732" s="2">
        <v>21</v>
      </c>
      <c r="F3732" t="str">
        <f t="shared" si="58"/>
        <v>Average Per Premise1-in-2July Monthly System Peak DayAll21</v>
      </c>
      <c r="G3732">
        <v>4.9343110000000001</v>
      </c>
      <c r="H3732">
        <v>4.9343110000000001</v>
      </c>
      <c r="I3732">
        <v>71.783500000000004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4789</v>
      </c>
      <c r="P3732" t="s">
        <v>59</v>
      </c>
      <c r="Q3732" t="s">
        <v>60</v>
      </c>
    </row>
    <row r="3733" spans="1:17" x14ac:dyDescent="0.25">
      <c r="A3733" t="s">
        <v>29</v>
      </c>
      <c r="B3733" t="s">
        <v>36</v>
      </c>
      <c r="C3733" t="s">
        <v>50</v>
      </c>
      <c r="D3733" t="s">
        <v>26</v>
      </c>
      <c r="E3733" s="2">
        <v>21</v>
      </c>
      <c r="F3733" t="str">
        <f t="shared" si="58"/>
        <v>Average Per Device1-in-2July Monthly System Peak DayAll21</v>
      </c>
      <c r="G3733">
        <v>2.0871240000000002</v>
      </c>
      <c r="H3733">
        <v>2.0871240000000002</v>
      </c>
      <c r="I3733">
        <v>71.783500000000004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4789</v>
      </c>
      <c r="P3733" t="s">
        <v>59</v>
      </c>
      <c r="Q3733" t="s">
        <v>60</v>
      </c>
    </row>
    <row r="3734" spans="1:17" x14ac:dyDescent="0.25">
      <c r="A3734" t="s">
        <v>43</v>
      </c>
      <c r="B3734" t="s">
        <v>36</v>
      </c>
      <c r="C3734" t="s">
        <v>50</v>
      </c>
      <c r="D3734" t="s">
        <v>26</v>
      </c>
      <c r="E3734" s="2">
        <v>21</v>
      </c>
      <c r="F3734" t="str">
        <f t="shared" si="58"/>
        <v>Aggregate1-in-2July Monthly System Peak DayAll21</v>
      </c>
      <c r="G3734">
        <v>23.630420000000001</v>
      </c>
      <c r="H3734">
        <v>23.630420000000001</v>
      </c>
      <c r="I3734">
        <v>71.783500000000004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4789</v>
      </c>
      <c r="P3734" t="s">
        <v>59</v>
      </c>
      <c r="Q3734" t="s">
        <v>60</v>
      </c>
    </row>
    <row r="3735" spans="1:17" x14ac:dyDescent="0.25">
      <c r="A3735" t="s">
        <v>30</v>
      </c>
      <c r="B3735" t="s">
        <v>36</v>
      </c>
      <c r="C3735" t="s">
        <v>51</v>
      </c>
      <c r="D3735" t="s">
        <v>48</v>
      </c>
      <c r="E3735" s="2">
        <v>21</v>
      </c>
      <c r="F3735" t="str">
        <f t="shared" si="58"/>
        <v>Average Per Ton1-in-2June Monthly System Peak Day30% Cycling21</v>
      </c>
      <c r="G3735">
        <v>0.46116040000000003</v>
      </c>
      <c r="H3735">
        <v>0.46116040000000003</v>
      </c>
      <c r="I3735">
        <v>66.109099999999998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1337</v>
      </c>
      <c r="P3735" t="s">
        <v>59</v>
      </c>
      <c r="Q3735" t="s">
        <v>60</v>
      </c>
    </row>
    <row r="3736" spans="1:17" x14ac:dyDescent="0.25">
      <c r="A3736" t="s">
        <v>28</v>
      </c>
      <c r="B3736" t="s">
        <v>36</v>
      </c>
      <c r="C3736" t="s">
        <v>51</v>
      </c>
      <c r="D3736" t="s">
        <v>48</v>
      </c>
      <c r="E3736" s="2">
        <v>21</v>
      </c>
      <c r="F3736" t="str">
        <f t="shared" si="58"/>
        <v>Average Per Premise1-in-2June Monthly System Peak Day30% Cycling21</v>
      </c>
      <c r="G3736">
        <v>4.8927149999999999</v>
      </c>
      <c r="H3736">
        <v>4.8927149999999999</v>
      </c>
      <c r="I3736">
        <v>66.109099999999998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1337</v>
      </c>
      <c r="P3736" t="s">
        <v>59</v>
      </c>
      <c r="Q3736" t="s">
        <v>60</v>
      </c>
    </row>
    <row r="3737" spans="1:17" x14ac:dyDescent="0.25">
      <c r="A3737" t="s">
        <v>29</v>
      </c>
      <c r="B3737" t="s">
        <v>36</v>
      </c>
      <c r="C3737" t="s">
        <v>51</v>
      </c>
      <c r="D3737" t="s">
        <v>48</v>
      </c>
      <c r="E3737" s="2">
        <v>21</v>
      </c>
      <c r="F3737" t="str">
        <f t="shared" si="58"/>
        <v>Average Per Device1-in-2June Monthly System Peak Day30% Cycling21</v>
      </c>
      <c r="G3737">
        <v>1.791717</v>
      </c>
      <c r="H3737">
        <v>1.791717</v>
      </c>
      <c r="I3737">
        <v>66.109099999999998</v>
      </c>
      <c r="J3737">
        <v>0</v>
      </c>
      <c r="K3737">
        <v>0</v>
      </c>
      <c r="L3737">
        <v>0</v>
      </c>
      <c r="M3737">
        <v>0</v>
      </c>
      <c r="N3737">
        <v>0</v>
      </c>
      <c r="O3737">
        <v>1337</v>
      </c>
      <c r="P3737" t="s">
        <v>59</v>
      </c>
      <c r="Q3737" t="s">
        <v>60</v>
      </c>
    </row>
    <row r="3738" spans="1:17" x14ac:dyDescent="0.25">
      <c r="A3738" t="s">
        <v>43</v>
      </c>
      <c r="B3738" t="s">
        <v>36</v>
      </c>
      <c r="C3738" t="s">
        <v>51</v>
      </c>
      <c r="D3738" t="s">
        <v>48</v>
      </c>
      <c r="E3738" s="2">
        <v>21</v>
      </c>
      <c r="F3738" t="str">
        <f t="shared" si="58"/>
        <v>Aggregate1-in-2June Monthly System Peak Day30% Cycling21</v>
      </c>
      <c r="G3738">
        <v>6.5415599999999996</v>
      </c>
      <c r="H3738">
        <v>6.5415609999999997</v>
      </c>
      <c r="I3738">
        <v>66.109099999999998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1337</v>
      </c>
      <c r="P3738" t="s">
        <v>59</v>
      </c>
      <c r="Q3738" t="s">
        <v>60</v>
      </c>
    </row>
    <row r="3739" spans="1:17" x14ac:dyDescent="0.25">
      <c r="A3739" t="s">
        <v>30</v>
      </c>
      <c r="B3739" t="s">
        <v>36</v>
      </c>
      <c r="C3739" t="s">
        <v>51</v>
      </c>
      <c r="D3739" t="s">
        <v>31</v>
      </c>
      <c r="E3739" s="2">
        <v>21</v>
      </c>
      <c r="F3739" t="str">
        <f t="shared" si="58"/>
        <v>Average Per Ton1-in-2June Monthly System Peak Day50% Cycling21</v>
      </c>
      <c r="G3739">
        <v>0.52431260000000002</v>
      </c>
      <c r="H3739">
        <v>0.52431249999999996</v>
      </c>
      <c r="I3739">
        <v>66.391499999999994</v>
      </c>
      <c r="J3739">
        <v>0</v>
      </c>
      <c r="K3739">
        <v>0</v>
      </c>
      <c r="L3739">
        <v>0</v>
      </c>
      <c r="M3739">
        <v>0</v>
      </c>
      <c r="N3739">
        <v>0</v>
      </c>
      <c r="O3739">
        <v>3452</v>
      </c>
      <c r="P3739" t="s">
        <v>59</v>
      </c>
      <c r="Q3739" t="s">
        <v>60</v>
      </c>
    </row>
    <row r="3740" spans="1:17" x14ac:dyDescent="0.25">
      <c r="A3740" t="s">
        <v>28</v>
      </c>
      <c r="B3740" t="s">
        <v>36</v>
      </c>
      <c r="C3740" t="s">
        <v>51</v>
      </c>
      <c r="D3740" t="s">
        <v>31</v>
      </c>
      <c r="E3740" s="2">
        <v>21</v>
      </c>
      <c r="F3740" t="str">
        <f t="shared" si="58"/>
        <v>Average Per Premise1-in-2June Monthly System Peak Day50% Cycling21</v>
      </c>
      <c r="G3740">
        <v>4.518885</v>
      </c>
      <c r="H3740">
        <v>4.518885</v>
      </c>
      <c r="I3740">
        <v>66.391499999999994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3452</v>
      </c>
      <c r="P3740" t="s">
        <v>59</v>
      </c>
      <c r="Q3740" t="s">
        <v>60</v>
      </c>
    </row>
    <row r="3741" spans="1:17" x14ac:dyDescent="0.25">
      <c r="A3741" t="s">
        <v>29</v>
      </c>
      <c r="B3741" t="s">
        <v>36</v>
      </c>
      <c r="C3741" t="s">
        <v>51</v>
      </c>
      <c r="D3741" t="s">
        <v>31</v>
      </c>
      <c r="E3741" s="2">
        <v>21</v>
      </c>
      <c r="F3741" t="str">
        <f t="shared" si="58"/>
        <v>Average Per Device1-in-2June Monthly System Peak Day50% Cycling21</v>
      </c>
      <c r="G3741">
        <v>2.033528</v>
      </c>
      <c r="H3741">
        <v>2.033528</v>
      </c>
      <c r="I3741">
        <v>66.391499999999994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3452</v>
      </c>
      <c r="P3741" t="s">
        <v>59</v>
      </c>
      <c r="Q3741" t="s">
        <v>60</v>
      </c>
    </row>
    <row r="3742" spans="1:17" x14ac:dyDescent="0.25">
      <c r="A3742" t="s">
        <v>43</v>
      </c>
      <c r="B3742" t="s">
        <v>36</v>
      </c>
      <c r="C3742" t="s">
        <v>51</v>
      </c>
      <c r="D3742" t="s">
        <v>31</v>
      </c>
      <c r="E3742" s="2">
        <v>21</v>
      </c>
      <c r="F3742" t="str">
        <f t="shared" si="58"/>
        <v>Aggregate1-in-2June Monthly System Peak Day50% Cycling21</v>
      </c>
      <c r="G3742">
        <v>15.59919</v>
      </c>
      <c r="H3742">
        <v>15.59919</v>
      </c>
      <c r="I3742">
        <v>66.391499999999994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3452</v>
      </c>
      <c r="P3742" t="s">
        <v>59</v>
      </c>
      <c r="Q3742" t="s">
        <v>60</v>
      </c>
    </row>
    <row r="3743" spans="1:17" x14ac:dyDescent="0.25">
      <c r="A3743" t="s">
        <v>30</v>
      </c>
      <c r="B3743" t="s">
        <v>36</v>
      </c>
      <c r="C3743" t="s">
        <v>51</v>
      </c>
      <c r="D3743" t="s">
        <v>26</v>
      </c>
      <c r="E3743" s="2">
        <v>21</v>
      </c>
      <c r="F3743" t="str">
        <f t="shared" si="58"/>
        <v>Average Per Ton1-in-2June Monthly System Peak DayAll21</v>
      </c>
      <c r="G3743">
        <v>0.50668049999999998</v>
      </c>
      <c r="H3743">
        <v>0.50668049999999998</v>
      </c>
      <c r="I3743">
        <v>66.312700000000007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4789</v>
      </c>
      <c r="P3743" t="s">
        <v>59</v>
      </c>
      <c r="Q3743" t="s">
        <v>60</v>
      </c>
    </row>
    <row r="3744" spans="1:17" x14ac:dyDescent="0.25">
      <c r="A3744" t="s">
        <v>28</v>
      </c>
      <c r="B3744" t="s">
        <v>36</v>
      </c>
      <c r="C3744" t="s">
        <v>51</v>
      </c>
      <c r="D3744" t="s">
        <v>26</v>
      </c>
      <c r="E3744" s="2">
        <v>21</v>
      </c>
      <c r="F3744" t="str">
        <f t="shared" si="58"/>
        <v>Average Per Premise1-in-2June Monthly System Peak DayAll21</v>
      </c>
      <c r="G3744">
        <v>4.648542</v>
      </c>
      <c r="H3744">
        <v>4.648542</v>
      </c>
      <c r="I3744">
        <v>66.312700000000007</v>
      </c>
      <c r="J3744">
        <v>0</v>
      </c>
      <c r="K3744">
        <v>0</v>
      </c>
      <c r="L3744">
        <v>0</v>
      </c>
      <c r="M3744">
        <v>0</v>
      </c>
      <c r="N3744">
        <v>0</v>
      </c>
      <c r="O3744">
        <v>4789</v>
      </c>
      <c r="P3744" t="s">
        <v>59</v>
      </c>
      <c r="Q3744" t="s">
        <v>60</v>
      </c>
    </row>
    <row r="3745" spans="1:17" x14ac:dyDescent="0.25">
      <c r="A3745" t="s">
        <v>29</v>
      </c>
      <c r="B3745" t="s">
        <v>36</v>
      </c>
      <c r="C3745" t="s">
        <v>51</v>
      </c>
      <c r="D3745" t="s">
        <v>26</v>
      </c>
      <c r="E3745" s="2">
        <v>21</v>
      </c>
      <c r="F3745" t="str">
        <f t="shared" si="58"/>
        <v>Average Per Device1-in-2June Monthly System Peak DayAll21</v>
      </c>
      <c r="G3745">
        <v>1.9662489999999999</v>
      </c>
      <c r="H3745">
        <v>1.9662489999999999</v>
      </c>
      <c r="I3745">
        <v>66.312700000000007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4789</v>
      </c>
      <c r="P3745" t="s">
        <v>59</v>
      </c>
      <c r="Q3745" t="s">
        <v>60</v>
      </c>
    </row>
    <row r="3746" spans="1:17" x14ac:dyDescent="0.25">
      <c r="A3746" t="s">
        <v>43</v>
      </c>
      <c r="B3746" t="s">
        <v>36</v>
      </c>
      <c r="C3746" t="s">
        <v>51</v>
      </c>
      <c r="D3746" t="s">
        <v>26</v>
      </c>
      <c r="E3746" s="2">
        <v>21</v>
      </c>
      <c r="F3746" t="str">
        <f t="shared" si="58"/>
        <v>Aggregate1-in-2June Monthly System Peak DayAll21</v>
      </c>
      <c r="G3746">
        <v>22.261869999999998</v>
      </c>
      <c r="H3746">
        <v>22.261869999999998</v>
      </c>
      <c r="I3746">
        <v>66.312700000000007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4789</v>
      </c>
      <c r="P3746" t="s">
        <v>59</v>
      </c>
      <c r="Q3746" t="s">
        <v>60</v>
      </c>
    </row>
    <row r="3747" spans="1:17" x14ac:dyDescent="0.25">
      <c r="A3747" t="s">
        <v>30</v>
      </c>
      <c r="B3747" t="s">
        <v>36</v>
      </c>
      <c r="C3747" t="s">
        <v>52</v>
      </c>
      <c r="D3747" t="s">
        <v>48</v>
      </c>
      <c r="E3747" s="2">
        <v>21</v>
      </c>
      <c r="F3747" t="str">
        <f t="shared" si="58"/>
        <v>Average Per Ton1-in-2May Monthly System Peak Day30% Cycling21</v>
      </c>
      <c r="G3747">
        <v>0.38260640000000001</v>
      </c>
      <c r="H3747">
        <v>0.38260640000000001</v>
      </c>
      <c r="I3747">
        <v>61.127200000000002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1337</v>
      </c>
      <c r="P3747" t="s">
        <v>59</v>
      </c>
      <c r="Q3747" t="s">
        <v>60</v>
      </c>
    </row>
    <row r="3748" spans="1:17" x14ac:dyDescent="0.25">
      <c r="A3748" t="s">
        <v>28</v>
      </c>
      <c r="B3748" t="s">
        <v>36</v>
      </c>
      <c r="C3748" t="s">
        <v>52</v>
      </c>
      <c r="D3748" t="s">
        <v>48</v>
      </c>
      <c r="E3748" s="2">
        <v>21</v>
      </c>
      <c r="F3748" t="str">
        <f t="shared" si="58"/>
        <v>Average Per Premise1-in-2May Monthly System Peak Day30% Cycling21</v>
      </c>
      <c r="G3748">
        <v>4.059291</v>
      </c>
      <c r="H3748">
        <v>4.059291</v>
      </c>
      <c r="I3748">
        <v>61.127200000000002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1337</v>
      </c>
      <c r="P3748" t="s">
        <v>59</v>
      </c>
      <c r="Q3748" t="s">
        <v>60</v>
      </c>
    </row>
    <row r="3749" spans="1:17" x14ac:dyDescent="0.25">
      <c r="A3749" t="s">
        <v>29</v>
      </c>
      <c r="B3749" t="s">
        <v>36</v>
      </c>
      <c r="C3749" t="s">
        <v>52</v>
      </c>
      <c r="D3749" t="s">
        <v>48</v>
      </c>
      <c r="E3749" s="2">
        <v>21</v>
      </c>
      <c r="F3749" t="str">
        <f t="shared" si="58"/>
        <v>Average Per Device1-in-2May Monthly System Peak Day30% Cycling21</v>
      </c>
      <c r="G3749">
        <v>1.4865170000000001</v>
      </c>
      <c r="H3749">
        <v>1.4865170000000001</v>
      </c>
      <c r="I3749">
        <v>61.127200000000002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1337</v>
      </c>
      <c r="P3749" t="s">
        <v>59</v>
      </c>
      <c r="Q3749" t="s">
        <v>60</v>
      </c>
    </row>
    <row r="3750" spans="1:17" x14ac:dyDescent="0.25">
      <c r="A3750" t="s">
        <v>43</v>
      </c>
      <c r="B3750" t="s">
        <v>36</v>
      </c>
      <c r="C3750" t="s">
        <v>52</v>
      </c>
      <c r="D3750" t="s">
        <v>48</v>
      </c>
      <c r="E3750" s="2">
        <v>21</v>
      </c>
      <c r="F3750" t="str">
        <f t="shared" si="58"/>
        <v>Aggregate1-in-2May Monthly System Peak Day30% Cycling21</v>
      </c>
      <c r="G3750">
        <v>5.4272720000000003</v>
      </c>
      <c r="H3750">
        <v>5.4272720000000003</v>
      </c>
      <c r="I3750">
        <v>61.127200000000002</v>
      </c>
      <c r="J3750">
        <v>0</v>
      </c>
      <c r="K3750">
        <v>0</v>
      </c>
      <c r="L3750">
        <v>0</v>
      </c>
      <c r="M3750">
        <v>0</v>
      </c>
      <c r="N3750">
        <v>0</v>
      </c>
      <c r="O3750">
        <v>1337</v>
      </c>
      <c r="P3750" t="s">
        <v>59</v>
      </c>
      <c r="Q3750" t="s">
        <v>60</v>
      </c>
    </row>
    <row r="3751" spans="1:17" x14ac:dyDescent="0.25">
      <c r="A3751" t="s">
        <v>30</v>
      </c>
      <c r="B3751" t="s">
        <v>36</v>
      </c>
      <c r="C3751" t="s">
        <v>52</v>
      </c>
      <c r="D3751" t="s">
        <v>31</v>
      </c>
      <c r="E3751" s="2">
        <v>21</v>
      </c>
      <c r="F3751" t="str">
        <f t="shared" si="58"/>
        <v>Average Per Ton1-in-2May Monthly System Peak Day50% Cycling21</v>
      </c>
      <c r="G3751">
        <v>0.49144710000000003</v>
      </c>
      <c r="H3751">
        <v>0.49144710000000003</v>
      </c>
      <c r="I3751">
        <v>61.251199999999997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3452</v>
      </c>
      <c r="P3751" t="s">
        <v>59</v>
      </c>
      <c r="Q3751" t="s">
        <v>60</v>
      </c>
    </row>
    <row r="3752" spans="1:17" x14ac:dyDescent="0.25">
      <c r="A3752" t="s">
        <v>28</v>
      </c>
      <c r="B3752" t="s">
        <v>36</v>
      </c>
      <c r="C3752" t="s">
        <v>52</v>
      </c>
      <c r="D3752" t="s">
        <v>31</v>
      </c>
      <c r="E3752" s="2">
        <v>21</v>
      </c>
      <c r="F3752" t="str">
        <f t="shared" si="58"/>
        <v>Average Per Premise1-in-2May Monthly System Peak Day50% Cycling21</v>
      </c>
      <c r="G3752">
        <v>4.2356280000000002</v>
      </c>
      <c r="H3752">
        <v>4.2356280000000002</v>
      </c>
      <c r="I3752">
        <v>61.251199999999997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3452</v>
      </c>
      <c r="P3752" t="s">
        <v>59</v>
      </c>
      <c r="Q3752" t="s">
        <v>60</v>
      </c>
    </row>
    <row r="3753" spans="1:17" x14ac:dyDescent="0.25">
      <c r="A3753" t="s">
        <v>29</v>
      </c>
      <c r="B3753" t="s">
        <v>36</v>
      </c>
      <c r="C3753" t="s">
        <v>52</v>
      </c>
      <c r="D3753" t="s">
        <v>31</v>
      </c>
      <c r="E3753" s="2">
        <v>21</v>
      </c>
      <c r="F3753" t="str">
        <f t="shared" si="58"/>
        <v>Average Per Device1-in-2May Monthly System Peak Day50% Cycling21</v>
      </c>
      <c r="G3753">
        <v>1.9060600000000001</v>
      </c>
      <c r="H3753">
        <v>1.9060600000000001</v>
      </c>
      <c r="I3753">
        <v>61.251199999999997</v>
      </c>
      <c r="J3753">
        <v>0</v>
      </c>
      <c r="K3753">
        <v>0</v>
      </c>
      <c r="L3753">
        <v>0</v>
      </c>
      <c r="M3753">
        <v>0</v>
      </c>
      <c r="N3753">
        <v>0</v>
      </c>
      <c r="O3753">
        <v>3452</v>
      </c>
      <c r="P3753" t="s">
        <v>59</v>
      </c>
      <c r="Q3753" t="s">
        <v>60</v>
      </c>
    </row>
    <row r="3754" spans="1:17" x14ac:dyDescent="0.25">
      <c r="A3754" t="s">
        <v>43</v>
      </c>
      <c r="B3754" t="s">
        <v>36</v>
      </c>
      <c r="C3754" t="s">
        <v>52</v>
      </c>
      <c r="D3754" t="s">
        <v>31</v>
      </c>
      <c r="E3754" s="2">
        <v>21</v>
      </c>
      <c r="F3754" t="str">
        <f t="shared" si="58"/>
        <v>Aggregate1-in-2May Monthly System Peak Day50% Cycling21</v>
      </c>
      <c r="G3754">
        <v>14.62139</v>
      </c>
      <c r="H3754">
        <v>14.62139</v>
      </c>
      <c r="I3754">
        <v>61.251199999999997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3452</v>
      </c>
      <c r="P3754" t="s">
        <v>59</v>
      </c>
      <c r="Q3754" t="s">
        <v>60</v>
      </c>
    </row>
    <row r="3755" spans="1:17" x14ac:dyDescent="0.25">
      <c r="A3755" t="s">
        <v>30</v>
      </c>
      <c r="B3755" t="s">
        <v>36</v>
      </c>
      <c r="C3755" t="s">
        <v>52</v>
      </c>
      <c r="D3755" t="s">
        <v>26</v>
      </c>
      <c r="E3755" s="2">
        <v>21</v>
      </c>
      <c r="F3755" t="str">
        <f t="shared" si="58"/>
        <v>Average Per Ton1-in-2May Monthly System Peak DayAll21</v>
      </c>
      <c r="G3755">
        <v>0.46105879999999999</v>
      </c>
      <c r="H3755">
        <v>0.46105869999999999</v>
      </c>
      <c r="I3755">
        <v>61.216500000000003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4789</v>
      </c>
      <c r="P3755" t="s">
        <v>59</v>
      </c>
      <c r="Q3755" t="s">
        <v>60</v>
      </c>
    </row>
    <row r="3756" spans="1:17" x14ac:dyDescent="0.25">
      <c r="A3756" t="s">
        <v>28</v>
      </c>
      <c r="B3756" t="s">
        <v>36</v>
      </c>
      <c r="C3756" t="s">
        <v>52</v>
      </c>
      <c r="D3756" t="s">
        <v>26</v>
      </c>
      <c r="E3756" s="2">
        <v>21</v>
      </c>
      <c r="F3756" t="str">
        <f t="shared" si="58"/>
        <v>Average Per Premise1-in-2May Monthly System Peak DayAll21</v>
      </c>
      <c r="G3756">
        <v>4.2299860000000002</v>
      </c>
      <c r="H3756">
        <v>4.2299860000000002</v>
      </c>
      <c r="I3756">
        <v>61.216500000000003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4789</v>
      </c>
      <c r="P3756" t="s">
        <v>59</v>
      </c>
      <c r="Q3756" t="s">
        <v>60</v>
      </c>
    </row>
    <row r="3757" spans="1:17" x14ac:dyDescent="0.25">
      <c r="A3757" t="s">
        <v>29</v>
      </c>
      <c r="B3757" t="s">
        <v>36</v>
      </c>
      <c r="C3757" t="s">
        <v>52</v>
      </c>
      <c r="D3757" t="s">
        <v>26</v>
      </c>
      <c r="E3757" s="2">
        <v>21</v>
      </c>
      <c r="F3757" t="str">
        <f t="shared" si="58"/>
        <v>Average Per Device1-in-2May Monthly System Peak DayAll21</v>
      </c>
      <c r="G3757">
        <v>1.789207</v>
      </c>
      <c r="H3757">
        <v>1.789207</v>
      </c>
      <c r="I3757">
        <v>61.216500000000003</v>
      </c>
      <c r="J3757">
        <v>0</v>
      </c>
      <c r="K3757">
        <v>0</v>
      </c>
      <c r="L3757">
        <v>0</v>
      </c>
      <c r="M3757">
        <v>0</v>
      </c>
      <c r="N3757">
        <v>0</v>
      </c>
      <c r="O3757">
        <v>4789</v>
      </c>
      <c r="P3757" t="s">
        <v>59</v>
      </c>
      <c r="Q3757" t="s">
        <v>60</v>
      </c>
    </row>
    <row r="3758" spans="1:17" x14ac:dyDescent="0.25">
      <c r="A3758" t="s">
        <v>43</v>
      </c>
      <c r="B3758" t="s">
        <v>36</v>
      </c>
      <c r="C3758" t="s">
        <v>52</v>
      </c>
      <c r="D3758" t="s">
        <v>26</v>
      </c>
      <c r="E3758" s="2">
        <v>21</v>
      </c>
      <c r="F3758" t="str">
        <f t="shared" si="58"/>
        <v>Aggregate1-in-2May Monthly System Peak DayAll21</v>
      </c>
      <c r="G3758">
        <v>20.257400000000001</v>
      </c>
      <c r="H3758">
        <v>20.257400000000001</v>
      </c>
      <c r="I3758">
        <v>61.216500000000003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4789</v>
      </c>
      <c r="P3758" t="s">
        <v>59</v>
      </c>
      <c r="Q3758" t="s">
        <v>60</v>
      </c>
    </row>
    <row r="3759" spans="1:17" x14ac:dyDescent="0.25">
      <c r="A3759" t="s">
        <v>30</v>
      </c>
      <c r="B3759" t="s">
        <v>36</v>
      </c>
      <c r="C3759" t="s">
        <v>53</v>
      </c>
      <c r="D3759" t="s">
        <v>48</v>
      </c>
      <c r="E3759" s="2">
        <v>21</v>
      </c>
      <c r="F3759" t="str">
        <f t="shared" si="58"/>
        <v>Average Per Ton1-in-2October Monthly System Peak Day30% Cycling21</v>
      </c>
      <c r="G3759">
        <v>0.4475519</v>
      </c>
      <c r="H3759">
        <v>0.4475519</v>
      </c>
      <c r="I3759">
        <v>68.609099999999998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1337</v>
      </c>
      <c r="P3759" t="s">
        <v>59</v>
      </c>
      <c r="Q3759" t="s">
        <v>60</v>
      </c>
    </row>
    <row r="3760" spans="1:17" x14ac:dyDescent="0.25">
      <c r="A3760" t="s">
        <v>28</v>
      </c>
      <c r="B3760" t="s">
        <v>36</v>
      </c>
      <c r="C3760" t="s">
        <v>53</v>
      </c>
      <c r="D3760" t="s">
        <v>48</v>
      </c>
      <c r="E3760" s="2">
        <v>21</v>
      </c>
      <c r="F3760" t="str">
        <f t="shared" si="58"/>
        <v>Average Per Premise1-in-2October Monthly System Peak Day30% Cycling21</v>
      </c>
      <c r="G3760">
        <v>4.748335</v>
      </c>
      <c r="H3760">
        <v>4.7483360000000001</v>
      </c>
      <c r="I3760">
        <v>68.609099999999998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1337</v>
      </c>
      <c r="P3760" t="s">
        <v>59</v>
      </c>
      <c r="Q3760" t="s">
        <v>60</v>
      </c>
    </row>
    <row r="3761" spans="1:17" x14ac:dyDescent="0.25">
      <c r="A3761" t="s">
        <v>29</v>
      </c>
      <c r="B3761" t="s">
        <v>36</v>
      </c>
      <c r="C3761" t="s">
        <v>53</v>
      </c>
      <c r="D3761" t="s">
        <v>48</v>
      </c>
      <c r="E3761" s="2">
        <v>21</v>
      </c>
      <c r="F3761" t="str">
        <f t="shared" si="58"/>
        <v>Average Per Device1-in-2October Monthly System Peak Day30% Cycling21</v>
      </c>
      <c r="G3761">
        <v>1.738845</v>
      </c>
      <c r="H3761">
        <v>1.738845</v>
      </c>
      <c r="I3761">
        <v>68.609099999999998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1337</v>
      </c>
      <c r="P3761" t="s">
        <v>59</v>
      </c>
      <c r="Q3761" t="s">
        <v>60</v>
      </c>
    </row>
    <row r="3762" spans="1:17" x14ac:dyDescent="0.25">
      <c r="A3762" t="s">
        <v>43</v>
      </c>
      <c r="B3762" t="s">
        <v>36</v>
      </c>
      <c r="C3762" t="s">
        <v>53</v>
      </c>
      <c r="D3762" t="s">
        <v>48</v>
      </c>
      <c r="E3762" s="2">
        <v>21</v>
      </c>
      <c r="F3762" t="str">
        <f t="shared" si="58"/>
        <v>Aggregate1-in-2October Monthly System Peak Day30% Cycling21</v>
      </c>
      <c r="G3762">
        <v>6.3485240000000003</v>
      </c>
      <c r="H3762">
        <v>6.3485250000000004</v>
      </c>
      <c r="I3762">
        <v>68.609099999999998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1337</v>
      </c>
      <c r="P3762" t="s">
        <v>59</v>
      </c>
      <c r="Q3762" t="s">
        <v>60</v>
      </c>
    </row>
    <row r="3763" spans="1:17" x14ac:dyDescent="0.25">
      <c r="A3763" t="s">
        <v>30</v>
      </c>
      <c r="B3763" t="s">
        <v>36</v>
      </c>
      <c r="C3763" t="s">
        <v>53</v>
      </c>
      <c r="D3763" t="s">
        <v>31</v>
      </c>
      <c r="E3763" s="2">
        <v>21</v>
      </c>
      <c r="F3763" t="str">
        <f t="shared" si="58"/>
        <v>Average Per Ton1-in-2October Monthly System Peak Day50% Cycling21</v>
      </c>
      <c r="G3763">
        <v>0.520119</v>
      </c>
      <c r="H3763">
        <v>0.52011890000000005</v>
      </c>
      <c r="I3763">
        <v>68.891499999999994</v>
      </c>
      <c r="J3763">
        <v>0</v>
      </c>
      <c r="K3763">
        <v>0</v>
      </c>
      <c r="L3763">
        <v>0</v>
      </c>
      <c r="M3763">
        <v>0</v>
      </c>
      <c r="N3763">
        <v>0</v>
      </c>
      <c r="O3763">
        <v>3452</v>
      </c>
      <c r="P3763" t="s">
        <v>59</v>
      </c>
      <c r="Q3763" t="s">
        <v>60</v>
      </c>
    </row>
    <row r="3764" spans="1:17" x14ac:dyDescent="0.25">
      <c r="A3764" t="s">
        <v>28</v>
      </c>
      <c r="B3764" t="s">
        <v>36</v>
      </c>
      <c r="C3764" t="s">
        <v>53</v>
      </c>
      <c r="D3764" t="s">
        <v>31</v>
      </c>
      <c r="E3764" s="2">
        <v>21</v>
      </c>
      <c r="F3764" t="str">
        <f t="shared" si="58"/>
        <v>Average Per Premise1-in-2October Monthly System Peak Day50% Cycling21</v>
      </c>
      <c r="G3764">
        <v>4.482742</v>
      </c>
      <c r="H3764">
        <v>4.482742</v>
      </c>
      <c r="I3764">
        <v>68.891499999999994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3452</v>
      </c>
      <c r="P3764" t="s">
        <v>59</v>
      </c>
      <c r="Q3764" t="s">
        <v>60</v>
      </c>
    </row>
    <row r="3765" spans="1:17" x14ac:dyDescent="0.25">
      <c r="A3765" t="s">
        <v>29</v>
      </c>
      <c r="B3765" t="s">
        <v>36</v>
      </c>
      <c r="C3765" t="s">
        <v>53</v>
      </c>
      <c r="D3765" t="s">
        <v>31</v>
      </c>
      <c r="E3765" s="2">
        <v>21</v>
      </c>
      <c r="F3765" t="str">
        <f t="shared" si="58"/>
        <v>Average Per Device1-in-2October Monthly System Peak Day50% Cycling21</v>
      </c>
      <c r="G3765">
        <v>2.0172629999999998</v>
      </c>
      <c r="H3765">
        <v>2.0172629999999998</v>
      </c>
      <c r="I3765">
        <v>68.891499999999994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3452</v>
      </c>
      <c r="P3765" t="s">
        <v>59</v>
      </c>
      <c r="Q3765" t="s">
        <v>60</v>
      </c>
    </row>
    <row r="3766" spans="1:17" x14ac:dyDescent="0.25">
      <c r="A3766" t="s">
        <v>43</v>
      </c>
      <c r="B3766" t="s">
        <v>36</v>
      </c>
      <c r="C3766" t="s">
        <v>53</v>
      </c>
      <c r="D3766" t="s">
        <v>31</v>
      </c>
      <c r="E3766" s="2">
        <v>21</v>
      </c>
      <c r="F3766" t="str">
        <f t="shared" si="58"/>
        <v>Aggregate1-in-2October Monthly System Peak Day50% Cycling21</v>
      </c>
      <c r="G3766">
        <v>15.47442</v>
      </c>
      <c r="H3766">
        <v>15.47442</v>
      </c>
      <c r="I3766">
        <v>68.891499999999994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3452</v>
      </c>
      <c r="P3766" t="s">
        <v>59</v>
      </c>
      <c r="Q3766" t="s">
        <v>60</v>
      </c>
    </row>
    <row r="3767" spans="1:17" x14ac:dyDescent="0.25">
      <c r="A3767" t="s">
        <v>30</v>
      </c>
      <c r="B3767" t="s">
        <v>36</v>
      </c>
      <c r="C3767" t="s">
        <v>53</v>
      </c>
      <c r="D3767" t="s">
        <v>26</v>
      </c>
      <c r="E3767" s="2">
        <v>21</v>
      </c>
      <c r="F3767" t="str">
        <f t="shared" si="58"/>
        <v>Average Per Ton1-in-2October Monthly System Peak DayAll21</v>
      </c>
      <c r="G3767">
        <v>0.49985819999999997</v>
      </c>
      <c r="H3767">
        <v>0.49985819999999997</v>
      </c>
      <c r="I3767">
        <v>68.812700000000007</v>
      </c>
      <c r="J3767">
        <v>0</v>
      </c>
      <c r="K3767">
        <v>0</v>
      </c>
      <c r="L3767">
        <v>0</v>
      </c>
      <c r="M3767">
        <v>0</v>
      </c>
      <c r="N3767">
        <v>0</v>
      </c>
      <c r="O3767">
        <v>4789</v>
      </c>
      <c r="P3767" t="s">
        <v>59</v>
      </c>
      <c r="Q3767" t="s">
        <v>60</v>
      </c>
    </row>
    <row r="3768" spans="1:17" x14ac:dyDescent="0.25">
      <c r="A3768" t="s">
        <v>28</v>
      </c>
      <c r="B3768" t="s">
        <v>36</v>
      </c>
      <c r="C3768" t="s">
        <v>53</v>
      </c>
      <c r="D3768" t="s">
        <v>26</v>
      </c>
      <c r="E3768" s="2">
        <v>21</v>
      </c>
      <c r="F3768" t="str">
        <f t="shared" si="58"/>
        <v>Average Per Premise1-in-2October Monthly System Peak DayAll21</v>
      </c>
      <c r="G3768">
        <v>4.5859519999999998</v>
      </c>
      <c r="H3768">
        <v>4.5859519999999998</v>
      </c>
      <c r="I3768">
        <v>68.812700000000007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4789</v>
      </c>
      <c r="P3768" t="s">
        <v>59</v>
      </c>
      <c r="Q3768" t="s">
        <v>60</v>
      </c>
    </row>
    <row r="3769" spans="1:17" x14ac:dyDescent="0.25">
      <c r="A3769" t="s">
        <v>29</v>
      </c>
      <c r="B3769" t="s">
        <v>36</v>
      </c>
      <c r="C3769" t="s">
        <v>53</v>
      </c>
      <c r="D3769" t="s">
        <v>26</v>
      </c>
      <c r="E3769" s="2">
        <v>21</v>
      </c>
      <c r="F3769" t="str">
        <f t="shared" si="58"/>
        <v>Average Per Device1-in-2October Monthly System Peak DayAll21</v>
      </c>
      <c r="G3769">
        <v>1.9397740000000001</v>
      </c>
      <c r="H3769">
        <v>1.9397740000000001</v>
      </c>
      <c r="I3769">
        <v>68.812700000000007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4789</v>
      </c>
      <c r="P3769" t="s">
        <v>59</v>
      </c>
      <c r="Q3769" t="s">
        <v>60</v>
      </c>
    </row>
    <row r="3770" spans="1:17" x14ac:dyDescent="0.25">
      <c r="A3770" t="s">
        <v>43</v>
      </c>
      <c r="B3770" t="s">
        <v>36</v>
      </c>
      <c r="C3770" t="s">
        <v>53</v>
      </c>
      <c r="D3770" t="s">
        <v>26</v>
      </c>
      <c r="E3770" s="2">
        <v>21</v>
      </c>
      <c r="F3770" t="str">
        <f t="shared" si="58"/>
        <v>Aggregate1-in-2October Monthly System Peak DayAll21</v>
      </c>
      <c r="G3770">
        <v>21.962119999999999</v>
      </c>
      <c r="H3770">
        <v>21.962119999999999</v>
      </c>
      <c r="I3770">
        <v>68.812700000000007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4789</v>
      </c>
      <c r="P3770" t="s">
        <v>59</v>
      </c>
      <c r="Q3770" t="s">
        <v>60</v>
      </c>
    </row>
    <row r="3771" spans="1:17" x14ac:dyDescent="0.25">
      <c r="A3771" t="s">
        <v>30</v>
      </c>
      <c r="B3771" t="s">
        <v>36</v>
      </c>
      <c r="C3771" t="s">
        <v>54</v>
      </c>
      <c r="D3771" t="s">
        <v>48</v>
      </c>
      <c r="E3771" s="2">
        <v>21</v>
      </c>
      <c r="F3771" t="str">
        <f t="shared" si="58"/>
        <v>Average Per Ton1-in-2September Monthly System Peak Day30% Cycling21</v>
      </c>
      <c r="G3771">
        <v>0.61695049999999996</v>
      </c>
      <c r="H3771">
        <v>0.61695049999999996</v>
      </c>
      <c r="I3771">
        <v>76.1905</v>
      </c>
      <c r="J3771">
        <v>0</v>
      </c>
      <c r="K3771">
        <v>0</v>
      </c>
      <c r="L3771">
        <v>0</v>
      </c>
      <c r="M3771">
        <v>0</v>
      </c>
      <c r="N3771">
        <v>0</v>
      </c>
      <c r="O3771">
        <v>1337</v>
      </c>
      <c r="P3771" t="s">
        <v>59</v>
      </c>
      <c r="Q3771" t="s">
        <v>60</v>
      </c>
    </row>
    <row r="3772" spans="1:17" x14ac:dyDescent="0.25">
      <c r="A3772" t="s">
        <v>28</v>
      </c>
      <c r="B3772" t="s">
        <v>36</v>
      </c>
      <c r="C3772" t="s">
        <v>54</v>
      </c>
      <c r="D3772" t="s">
        <v>48</v>
      </c>
      <c r="E3772" s="2">
        <v>21</v>
      </c>
      <c r="F3772" t="str">
        <f t="shared" si="58"/>
        <v>Average Per Premise1-in-2September Monthly System Peak Day30% Cycling21</v>
      </c>
      <c r="G3772">
        <v>6.5455819999999996</v>
      </c>
      <c r="H3772">
        <v>6.5455819999999996</v>
      </c>
      <c r="I3772">
        <v>76.1905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1337</v>
      </c>
      <c r="P3772" t="s">
        <v>59</v>
      </c>
      <c r="Q3772" t="s">
        <v>60</v>
      </c>
    </row>
    <row r="3773" spans="1:17" x14ac:dyDescent="0.25">
      <c r="A3773" t="s">
        <v>29</v>
      </c>
      <c r="B3773" t="s">
        <v>36</v>
      </c>
      <c r="C3773" t="s">
        <v>54</v>
      </c>
      <c r="D3773" t="s">
        <v>48</v>
      </c>
      <c r="E3773" s="2">
        <v>21</v>
      </c>
      <c r="F3773" t="str">
        <f t="shared" si="58"/>
        <v>Average Per Device1-in-2September Monthly System Peak Day30% Cycling21</v>
      </c>
      <c r="G3773">
        <v>2.3969990000000001</v>
      </c>
      <c r="H3773">
        <v>2.3969990000000001</v>
      </c>
      <c r="I3773">
        <v>76.1905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1337</v>
      </c>
      <c r="P3773" t="s">
        <v>59</v>
      </c>
      <c r="Q3773" t="s">
        <v>60</v>
      </c>
    </row>
    <row r="3774" spans="1:17" x14ac:dyDescent="0.25">
      <c r="A3774" t="s">
        <v>43</v>
      </c>
      <c r="B3774" t="s">
        <v>36</v>
      </c>
      <c r="C3774" t="s">
        <v>54</v>
      </c>
      <c r="D3774" t="s">
        <v>48</v>
      </c>
      <c r="E3774" s="2">
        <v>21</v>
      </c>
      <c r="F3774" t="str">
        <f t="shared" si="58"/>
        <v>Aggregate1-in-2September Monthly System Peak Day30% Cycling21</v>
      </c>
      <c r="G3774">
        <v>8.7514430000000001</v>
      </c>
      <c r="H3774">
        <v>8.7514430000000001</v>
      </c>
      <c r="I3774">
        <v>76.1905</v>
      </c>
      <c r="J3774">
        <v>0</v>
      </c>
      <c r="K3774">
        <v>0</v>
      </c>
      <c r="L3774">
        <v>0</v>
      </c>
      <c r="M3774">
        <v>0</v>
      </c>
      <c r="N3774">
        <v>0</v>
      </c>
      <c r="O3774">
        <v>1337</v>
      </c>
      <c r="P3774" t="s">
        <v>59</v>
      </c>
      <c r="Q3774" t="s">
        <v>60</v>
      </c>
    </row>
    <row r="3775" spans="1:17" x14ac:dyDescent="0.25">
      <c r="A3775" t="s">
        <v>30</v>
      </c>
      <c r="B3775" t="s">
        <v>36</v>
      </c>
      <c r="C3775" t="s">
        <v>54</v>
      </c>
      <c r="D3775" t="s">
        <v>31</v>
      </c>
      <c r="E3775" s="2">
        <v>21</v>
      </c>
      <c r="F3775" t="str">
        <f t="shared" si="58"/>
        <v>Average Per Ton1-in-2September Monthly System Peak Day50% Cycling21</v>
      </c>
      <c r="G3775">
        <v>0.58617560000000002</v>
      </c>
      <c r="H3775">
        <v>0.58617560000000002</v>
      </c>
      <c r="I3775">
        <v>76.253100000000003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3452</v>
      </c>
      <c r="P3775" t="s">
        <v>59</v>
      </c>
      <c r="Q3775" t="s">
        <v>60</v>
      </c>
    </row>
    <row r="3776" spans="1:17" x14ac:dyDescent="0.25">
      <c r="A3776" t="s">
        <v>28</v>
      </c>
      <c r="B3776" t="s">
        <v>36</v>
      </c>
      <c r="C3776" t="s">
        <v>54</v>
      </c>
      <c r="D3776" t="s">
        <v>31</v>
      </c>
      <c r="E3776" s="2">
        <v>21</v>
      </c>
      <c r="F3776" t="str">
        <f t="shared" si="58"/>
        <v>Average Per Premise1-in-2September Monthly System Peak Day50% Cycling21</v>
      </c>
      <c r="G3776">
        <v>5.0520630000000004</v>
      </c>
      <c r="H3776">
        <v>5.0520630000000004</v>
      </c>
      <c r="I3776">
        <v>76.253100000000003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3452</v>
      </c>
      <c r="P3776" t="s">
        <v>59</v>
      </c>
      <c r="Q3776" t="s">
        <v>60</v>
      </c>
    </row>
    <row r="3777" spans="1:17" x14ac:dyDescent="0.25">
      <c r="A3777" t="s">
        <v>29</v>
      </c>
      <c r="B3777" t="s">
        <v>36</v>
      </c>
      <c r="C3777" t="s">
        <v>54</v>
      </c>
      <c r="D3777" t="s">
        <v>31</v>
      </c>
      <c r="E3777" s="2">
        <v>21</v>
      </c>
      <c r="F3777" t="str">
        <f t="shared" si="58"/>
        <v>Average Per Device1-in-2September Monthly System Peak Day50% Cycling21</v>
      </c>
      <c r="G3777">
        <v>2.2734610000000002</v>
      </c>
      <c r="H3777">
        <v>2.2734610000000002</v>
      </c>
      <c r="I3777">
        <v>76.253100000000003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3452</v>
      </c>
      <c r="P3777" t="s">
        <v>59</v>
      </c>
      <c r="Q3777" t="s">
        <v>60</v>
      </c>
    </row>
    <row r="3778" spans="1:17" x14ac:dyDescent="0.25">
      <c r="A3778" t="s">
        <v>43</v>
      </c>
      <c r="B3778" t="s">
        <v>36</v>
      </c>
      <c r="C3778" t="s">
        <v>54</v>
      </c>
      <c r="D3778" t="s">
        <v>31</v>
      </c>
      <c r="E3778" s="2">
        <v>21</v>
      </c>
      <c r="F3778" t="str">
        <f t="shared" si="58"/>
        <v>Aggregate1-in-2September Monthly System Peak Day50% Cycling21</v>
      </c>
      <c r="G3778">
        <v>17.439720000000001</v>
      </c>
      <c r="H3778">
        <v>17.439720000000001</v>
      </c>
      <c r="I3778">
        <v>76.253100000000003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3452</v>
      </c>
      <c r="P3778" t="s">
        <v>59</v>
      </c>
      <c r="Q3778" t="s">
        <v>60</v>
      </c>
    </row>
    <row r="3779" spans="1:17" x14ac:dyDescent="0.25">
      <c r="A3779" t="s">
        <v>30</v>
      </c>
      <c r="B3779" t="s">
        <v>36</v>
      </c>
      <c r="C3779" t="s">
        <v>54</v>
      </c>
      <c r="D3779" t="s">
        <v>26</v>
      </c>
      <c r="E3779" s="2">
        <v>21</v>
      </c>
      <c r="F3779" t="str">
        <f t="shared" ref="F3779:F3842" si="59">CONCATENATE(A3779,B3779,C3779,D3779,E3779)</f>
        <v>Average Per Ton1-in-2September Monthly System Peak DayAll21</v>
      </c>
      <c r="G3779">
        <v>0.59476799999999996</v>
      </c>
      <c r="H3779">
        <v>0.59476799999999996</v>
      </c>
      <c r="I3779">
        <v>76.235600000000005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4789</v>
      </c>
      <c r="P3779" t="s">
        <v>59</v>
      </c>
      <c r="Q3779" t="s">
        <v>60</v>
      </c>
    </row>
    <row r="3780" spans="1:17" x14ac:dyDescent="0.25">
      <c r="A3780" t="s">
        <v>28</v>
      </c>
      <c r="B3780" t="s">
        <v>36</v>
      </c>
      <c r="C3780" t="s">
        <v>54</v>
      </c>
      <c r="D3780" t="s">
        <v>26</v>
      </c>
      <c r="E3780" s="2">
        <v>21</v>
      </c>
      <c r="F3780" t="str">
        <f t="shared" si="59"/>
        <v>Average Per Premise1-in-2September Monthly System Peak DayAll21</v>
      </c>
      <c r="G3780">
        <v>5.4567009999999998</v>
      </c>
      <c r="H3780">
        <v>5.4567009999999998</v>
      </c>
      <c r="I3780">
        <v>76.235600000000005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4789</v>
      </c>
      <c r="P3780" t="s">
        <v>59</v>
      </c>
      <c r="Q3780" t="s">
        <v>60</v>
      </c>
    </row>
    <row r="3781" spans="1:17" x14ac:dyDescent="0.25">
      <c r="A3781" t="s">
        <v>29</v>
      </c>
      <c r="B3781" t="s">
        <v>36</v>
      </c>
      <c r="C3781" t="s">
        <v>54</v>
      </c>
      <c r="D3781" t="s">
        <v>26</v>
      </c>
      <c r="E3781" s="2">
        <v>21</v>
      </c>
      <c r="F3781" t="str">
        <f t="shared" si="59"/>
        <v>Average Per Device1-in-2September Monthly System Peak DayAll21</v>
      </c>
      <c r="G3781">
        <v>2.3080850000000002</v>
      </c>
      <c r="H3781">
        <v>2.3080850000000002</v>
      </c>
      <c r="I3781">
        <v>76.235600000000005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4789</v>
      </c>
      <c r="P3781" t="s">
        <v>59</v>
      </c>
      <c r="Q3781" t="s">
        <v>60</v>
      </c>
    </row>
    <row r="3782" spans="1:17" x14ac:dyDescent="0.25">
      <c r="A3782" t="s">
        <v>43</v>
      </c>
      <c r="B3782" t="s">
        <v>36</v>
      </c>
      <c r="C3782" t="s">
        <v>54</v>
      </c>
      <c r="D3782" t="s">
        <v>26</v>
      </c>
      <c r="E3782" s="2">
        <v>21</v>
      </c>
      <c r="F3782" t="str">
        <f t="shared" si="59"/>
        <v>Aggregate1-in-2September Monthly System Peak DayAll21</v>
      </c>
      <c r="G3782">
        <v>26.13214</v>
      </c>
      <c r="H3782">
        <v>26.13214</v>
      </c>
      <c r="I3782">
        <v>76.235600000000005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4789</v>
      </c>
      <c r="P3782" t="s">
        <v>59</v>
      </c>
      <c r="Q3782" t="s">
        <v>60</v>
      </c>
    </row>
    <row r="3783" spans="1:17" x14ac:dyDescent="0.25">
      <c r="A3783" t="s">
        <v>30</v>
      </c>
      <c r="B3783" t="s">
        <v>36</v>
      </c>
      <c r="C3783" t="s">
        <v>49</v>
      </c>
      <c r="D3783" t="s">
        <v>48</v>
      </c>
      <c r="E3783" s="2">
        <v>22</v>
      </c>
      <c r="F3783" t="str">
        <f t="shared" si="59"/>
        <v>Average Per Ton1-in-2August Monthly System Peak Day30% Cycling22</v>
      </c>
      <c r="G3783">
        <v>0.527613</v>
      </c>
      <c r="H3783">
        <v>0.527613</v>
      </c>
      <c r="I3783">
        <v>73.805700000000002</v>
      </c>
      <c r="J3783">
        <v>0</v>
      </c>
      <c r="K3783">
        <v>0</v>
      </c>
      <c r="L3783">
        <v>0</v>
      </c>
      <c r="M3783">
        <v>0</v>
      </c>
      <c r="N3783">
        <v>0</v>
      </c>
      <c r="O3783">
        <v>1337</v>
      </c>
      <c r="P3783" t="s">
        <v>59</v>
      </c>
      <c r="Q3783" t="s">
        <v>60</v>
      </c>
    </row>
    <row r="3784" spans="1:17" x14ac:dyDescent="0.25">
      <c r="A3784" t="s">
        <v>28</v>
      </c>
      <c r="B3784" t="s">
        <v>36</v>
      </c>
      <c r="C3784" t="s">
        <v>49</v>
      </c>
      <c r="D3784" t="s">
        <v>48</v>
      </c>
      <c r="E3784" s="2">
        <v>22</v>
      </c>
      <c r="F3784" t="str">
        <f t="shared" si="59"/>
        <v>Average Per Premise1-in-2August Monthly System Peak Day30% Cycling22</v>
      </c>
      <c r="G3784">
        <v>5.5977499999999996</v>
      </c>
      <c r="H3784">
        <v>5.5977490000000003</v>
      </c>
      <c r="I3784">
        <v>73.805700000000002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1337</v>
      </c>
      <c r="P3784" t="s">
        <v>59</v>
      </c>
      <c r="Q3784" t="s">
        <v>60</v>
      </c>
    </row>
    <row r="3785" spans="1:17" x14ac:dyDescent="0.25">
      <c r="A3785" t="s">
        <v>29</v>
      </c>
      <c r="B3785" t="s">
        <v>36</v>
      </c>
      <c r="C3785" t="s">
        <v>49</v>
      </c>
      <c r="D3785" t="s">
        <v>48</v>
      </c>
      <c r="E3785" s="2">
        <v>22</v>
      </c>
      <c r="F3785" t="str">
        <f t="shared" si="59"/>
        <v>Average Per Device1-in-2August Monthly System Peak Day30% Cycling22</v>
      </c>
      <c r="G3785">
        <v>2.0499019999999999</v>
      </c>
      <c r="H3785">
        <v>2.0499019999999999</v>
      </c>
      <c r="I3785">
        <v>73.805700000000002</v>
      </c>
      <c r="J3785">
        <v>0</v>
      </c>
      <c r="K3785">
        <v>0</v>
      </c>
      <c r="L3785">
        <v>0</v>
      </c>
      <c r="M3785">
        <v>0</v>
      </c>
      <c r="N3785">
        <v>0</v>
      </c>
      <c r="O3785">
        <v>1337</v>
      </c>
      <c r="P3785" t="s">
        <v>59</v>
      </c>
      <c r="Q3785" t="s">
        <v>60</v>
      </c>
    </row>
    <row r="3786" spans="1:17" x14ac:dyDescent="0.25">
      <c r="A3786" t="s">
        <v>43</v>
      </c>
      <c r="B3786" t="s">
        <v>36</v>
      </c>
      <c r="C3786" t="s">
        <v>49</v>
      </c>
      <c r="D3786" t="s">
        <v>48</v>
      </c>
      <c r="E3786" s="2">
        <v>22</v>
      </c>
      <c r="F3786" t="str">
        <f t="shared" si="59"/>
        <v>Aggregate1-in-2August Monthly System Peak Day30% Cycling22</v>
      </c>
      <c r="G3786">
        <v>7.484191</v>
      </c>
      <c r="H3786">
        <v>7.484191</v>
      </c>
      <c r="I3786">
        <v>73.805700000000002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1337</v>
      </c>
      <c r="P3786" t="s">
        <v>59</v>
      </c>
      <c r="Q3786" t="s">
        <v>60</v>
      </c>
    </row>
    <row r="3787" spans="1:17" x14ac:dyDescent="0.25">
      <c r="A3787" t="s">
        <v>30</v>
      </c>
      <c r="B3787" t="s">
        <v>36</v>
      </c>
      <c r="C3787" t="s">
        <v>49</v>
      </c>
      <c r="D3787" t="s">
        <v>31</v>
      </c>
      <c r="E3787" s="2">
        <v>22</v>
      </c>
      <c r="F3787" t="str">
        <f t="shared" si="59"/>
        <v>Average Per Ton1-in-2August Monthly System Peak Day50% Cycling22</v>
      </c>
      <c r="G3787">
        <v>0.50317999999999996</v>
      </c>
      <c r="H3787">
        <v>0.50317999999999996</v>
      </c>
      <c r="I3787">
        <v>73.741799999999998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3452</v>
      </c>
      <c r="P3787" t="s">
        <v>59</v>
      </c>
      <c r="Q3787" t="s">
        <v>60</v>
      </c>
    </row>
    <row r="3788" spans="1:17" x14ac:dyDescent="0.25">
      <c r="A3788" t="s">
        <v>28</v>
      </c>
      <c r="B3788" t="s">
        <v>36</v>
      </c>
      <c r="C3788" t="s">
        <v>49</v>
      </c>
      <c r="D3788" t="s">
        <v>31</v>
      </c>
      <c r="E3788" s="2">
        <v>22</v>
      </c>
      <c r="F3788" t="str">
        <f t="shared" si="59"/>
        <v>Average Per Premise1-in-2August Monthly System Peak Day50% Cycling22</v>
      </c>
      <c r="G3788">
        <v>4.3367500000000003</v>
      </c>
      <c r="H3788">
        <v>4.3367500000000003</v>
      </c>
      <c r="I3788">
        <v>73.741799999999998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3452</v>
      </c>
      <c r="P3788" t="s">
        <v>59</v>
      </c>
      <c r="Q3788" t="s">
        <v>60</v>
      </c>
    </row>
    <row r="3789" spans="1:17" x14ac:dyDescent="0.25">
      <c r="A3789" t="s">
        <v>29</v>
      </c>
      <c r="B3789" t="s">
        <v>36</v>
      </c>
      <c r="C3789" t="s">
        <v>49</v>
      </c>
      <c r="D3789" t="s">
        <v>31</v>
      </c>
      <c r="E3789" s="2">
        <v>22</v>
      </c>
      <c r="F3789" t="str">
        <f t="shared" si="59"/>
        <v>Average Per Device1-in-2August Monthly System Peak Day50% Cycling22</v>
      </c>
      <c r="G3789">
        <v>1.9515659999999999</v>
      </c>
      <c r="H3789">
        <v>1.9515659999999999</v>
      </c>
      <c r="I3789">
        <v>73.741799999999998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3452</v>
      </c>
      <c r="P3789" t="s">
        <v>59</v>
      </c>
      <c r="Q3789" t="s">
        <v>60</v>
      </c>
    </row>
    <row r="3790" spans="1:17" x14ac:dyDescent="0.25">
      <c r="A3790" t="s">
        <v>43</v>
      </c>
      <c r="B3790" t="s">
        <v>36</v>
      </c>
      <c r="C3790" t="s">
        <v>49</v>
      </c>
      <c r="D3790" t="s">
        <v>31</v>
      </c>
      <c r="E3790" s="2">
        <v>22</v>
      </c>
      <c r="F3790" t="str">
        <f t="shared" si="59"/>
        <v>Aggregate1-in-2August Monthly System Peak Day50% Cycling22</v>
      </c>
      <c r="G3790">
        <v>14.970459999999999</v>
      </c>
      <c r="H3790">
        <v>14.970459999999999</v>
      </c>
      <c r="I3790">
        <v>73.741799999999998</v>
      </c>
      <c r="J3790">
        <v>0</v>
      </c>
      <c r="K3790">
        <v>0</v>
      </c>
      <c r="L3790">
        <v>0</v>
      </c>
      <c r="M3790">
        <v>0</v>
      </c>
      <c r="N3790">
        <v>0</v>
      </c>
      <c r="O3790">
        <v>3452</v>
      </c>
      <c r="P3790" t="s">
        <v>59</v>
      </c>
      <c r="Q3790" t="s">
        <v>60</v>
      </c>
    </row>
    <row r="3791" spans="1:17" x14ac:dyDescent="0.25">
      <c r="A3791" t="s">
        <v>30</v>
      </c>
      <c r="B3791" t="s">
        <v>36</v>
      </c>
      <c r="C3791" t="s">
        <v>49</v>
      </c>
      <c r="D3791" t="s">
        <v>26</v>
      </c>
      <c r="E3791" s="2">
        <v>22</v>
      </c>
      <c r="F3791" t="str">
        <f t="shared" si="59"/>
        <v>Average Per Ton1-in-2August Monthly System Peak DayAll22</v>
      </c>
      <c r="G3791">
        <v>0.5100017</v>
      </c>
      <c r="H3791">
        <v>0.5100017</v>
      </c>
      <c r="I3791">
        <v>73.759699999999995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4789</v>
      </c>
      <c r="P3791" t="s">
        <v>59</v>
      </c>
      <c r="Q3791" t="s">
        <v>60</v>
      </c>
    </row>
    <row r="3792" spans="1:17" x14ac:dyDescent="0.25">
      <c r="A3792" t="s">
        <v>28</v>
      </c>
      <c r="B3792" t="s">
        <v>36</v>
      </c>
      <c r="C3792" t="s">
        <v>49</v>
      </c>
      <c r="D3792" t="s">
        <v>26</v>
      </c>
      <c r="E3792" s="2">
        <v>22</v>
      </c>
      <c r="F3792" t="str">
        <f t="shared" si="59"/>
        <v>Average Per Premise1-in-2August Monthly System Peak DayAll22</v>
      </c>
      <c r="G3792">
        <v>4.6790130000000003</v>
      </c>
      <c r="H3792">
        <v>4.6790130000000003</v>
      </c>
      <c r="I3792">
        <v>73.759699999999995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4789</v>
      </c>
      <c r="P3792" t="s">
        <v>59</v>
      </c>
      <c r="Q3792" t="s">
        <v>60</v>
      </c>
    </row>
    <row r="3793" spans="1:17" x14ac:dyDescent="0.25">
      <c r="A3793" t="s">
        <v>29</v>
      </c>
      <c r="B3793" t="s">
        <v>36</v>
      </c>
      <c r="C3793" t="s">
        <v>49</v>
      </c>
      <c r="D3793" t="s">
        <v>26</v>
      </c>
      <c r="E3793" s="2">
        <v>22</v>
      </c>
      <c r="F3793" t="str">
        <f t="shared" si="59"/>
        <v>Average Per Device1-in-2August Monthly System Peak DayAll22</v>
      </c>
      <c r="G3793">
        <v>1.9791369999999999</v>
      </c>
      <c r="H3793">
        <v>1.9791369999999999</v>
      </c>
      <c r="I3793">
        <v>73.759699999999995</v>
      </c>
      <c r="J3793">
        <v>0</v>
      </c>
      <c r="K3793">
        <v>0</v>
      </c>
      <c r="L3793">
        <v>0</v>
      </c>
      <c r="M3793">
        <v>0</v>
      </c>
      <c r="N3793">
        <v>0</v>
      </c>
      <c r="O3793">
        <v>4789</v>
      </c>
      <c r="P3793" t="s">
        <v>59</v>
      </c>
      <c r="Q3793" t="s">
        <v>60</v>
      </c>
    </row>
    <row r="3794" spans="1:17" x14ac:dyDescent="0.25">
      <c r="A3794" t="s">
        <v>43</v>
      </c>
      <c r="B3794" t="s">
        <v>36</v>
      </c>
      <c r="C3794" t="s">
        <v>49</v>
      </c>
      <c r="D3794" t="s">
        <v>26</v>
      </c>
      <c r="E3794" s="2">
        <v>22</v>
      </c>
      <c r="F3794" t="str">
        <f t="shared" si="59"/>
        <v>Aggregate1-in-2August Monthly System Peak DayAll22</v>
      </c>
      <c r="G3794">
        <v>22.407789999999999</v>
      </c>
      <c r="H3794">
        <v>22.407789999999999</v>
      </c>
      <c r="I3794">
        <v>73.759699999999995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4789</v>
      </c>
      <c r="P3794" t="s">
        <v>59</v>
      </c>
      <c r="Q3794" t="s">
        <v>60</v>
      </c>
    </row>
    <row r="3795" spans="1:17" x14ac:dyDescent="0.25">
      <c r="A3795" t="s">
        <v>30</v>
      </c>
      <c r="B3795" t="s">
        <v>36</v>
      </c>
      <c r="C3795" t="s">
        <v>37</v>
      </c>
      <c r="D3795" t="s">
        <v>48</v>
      </c>
      <c r="E3795" s="2">
        <v>22</v>
      </c>
      <c r="F3795" t="str">
        <f t="shared" si="59"/>
        <v>Average Per Ton1-in-2August Typical Event Day30% Cycling22</v>
      </c>
      <c r="G3795">
        <v>0.47875410000000002</v>
      </c>
      <c r="H3795">
        <v>0.47875410000000002</v>
      </c>
      <c r="I3795">
        <v>70.960300000000004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1337</v>
      </c>
      <c r="P3795" t="s">
        <v>59</v>
      </c>
      <c r="Q3795" t="s">
        <v>60</v>
      </c>
    </row>
    <row r="3796" spans="1:17" x14ac:dyDescent="0.25">
      <c r="A3796" t="s">
        <v>28</v>
      </c>
      <c r="B3796" t="s">
        <v>36</v>
      </c>
      <c r="C3796" t="s">
        <v>37</v>
      </c>
      <c r="D3796" t="s">
        <v>48</v>
      </c>
      <c r="E3796" s="2">
        <v>22</v>
      </c>
      <c r="F3796" t="str">
        <f t="shared" si="59"/>
        <v>Average Per Premise1-in-2August Typical Event Day30% Cycling22</v>
      </c>
      <c r="G3796">
        <v>5.079377</v>
      </c>
      <c r="H3796">
        <v>5.0793780000000002</v>
      </c>
      <c r="I3796">
        <v>70.960300000000004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1337</v>
      </c>
      <c r="P3796" t="s">
        <v>59</v>
      </c>
      <c r="Q3796" t="s">
        <v>60</v>
      </c>
    </row>
    <row r="3797" spans="1:17" x14ac:dyDescent="0.25">
      <c r="A3797" t="s">
        <v>29</v>
      </c>
      <c r="B3797" t="s">
        <v>36</v>
      </c>
      <c r="C3797" t="s">
        <v>37</v>
      </c>
      <c r="D3797" t="s">
        <v>48</v>
      </c>
      <c r="E3797" s="2">
        <v>22</v>
      </c>
      <c r="F3797" t="str">
        <f t="shared" si="59"/>
        <v>Average Per Device1-in-2August Typical Event Day30% Cycling22</v>
      </c>
      <c r="G3797">
        <v>1.8600730000000001</v>
      </c>
      <c r="H3797">
        <v>1.8600730000000001</v>
      </c>
      <c r="I3797">
        <v>70.960300000000004</v>
      </c>
      <c r="J3797">
        <v>0</v>
      </c>
      <c r="K3797">
        <v>0</v>
      </c>
      <c r="L3797">
        <v>0</v>
      </c>
      <c r="M3797">
        <v>0</v>
      </c>
      <c r="N3797">
        <v>0</v>
      </c>
      <c r="O3797">
        <v>1337</v>
      </c>
      <c r="P3797" t="s">
        <v>59</v>
      </c>
      <c r="Q3797" t="s">
        <v>60</v>
      </c>
    </row>
    <row r="3798" spans="1:17" x14ac:dyDescent="0.25">
      <c r="A3798" t="s">
        <v>43</v>
      </c>
      <c r="B3798" t="s">
        <v>36</v>
      </c>
      <c r="C3798" t="s">
        <v>37</v>
      </c>
      <c r="D3798" t="s">
        <v>48</v>
      </c>
      <c r="E3798" s="2">
        <v>22</v>
      </c>
      <c r="F3798" t="str">
        <f t="shared" si="59"/>
        <v>Aggregate1-in-2August Typical Event Day30% Cycling22</v>
      </c>
      <c r="G3798">
        <v>6.7911279999999996</v>
      </c>
      <c r="H3798">
        <v>6.7911279999999996</v>
      </c>
      <c r="I3798">
        <v>70.960300000000004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1337</v>
      </c>
      <c r="P3798" t="s">
        <v>59</v>
      </c>
      <c r="Q3798" t="s">
        <v>60</v>
      </c>
    </row>
    <row r="3799" spans="1:17" x14ac:dyDescent="0.25">
      <c r="A3799" t="s">
        <v>30</v>
      </c>
      <c r="B3799" t="s">
        <v>36</v>
      </c>
      <c r="C3799" t="s">
        <v>37</v>
      </c>
      <c r="D3799" t="s">
        <v>31</v>
      </c>
      <c r="E3799" s="2">
        <v>22</v>
      </c>
      <c r="F3799" t="str">
        <f t="shared" si="59"/>
        <v>Average Per Ton1-in-2August Typical Event Day50% Cycling22</v>
      </c>
      <c r="G3799">
        <v>0.48365819999999998</v>
      </c>
      <c r="H3799">
        <v>0.48365819999999998</v>
      </c>
      <c r="I3799">
        <v>71.070499999999996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3452</v>
      </c>
      <c r="P3799" t="s">
        <v>59</v>
      </c>
      <c r="Q3799" t="s">
        <v>60</v>
      </c>
    </row>
    <row r="3800" spans="1:17" x14ac:dyDescent="0.25">
      <c r="A3800" t="s">
        <v>28</v>
      </c>
      <c r="B3800" t="s">
        <v>36</v>
      </c>
      <c r="C3800" t="s">
        <v>37</v>
      </c>
      <c r="D3800" t="s">
        <v>31</v>
      </c>
      <c r="E3800" s="2">
        <v>22</v>
      </c>
      <c r="F3800" t="str">
        <f t="shared" si="59"/>
        <v>Average Per Premise1-in-2August Typical Event Day50% Cycling22</v>
      </c>
      <c r="G3800">
        <v>4.1684979999999996</v>
      </c>
      <c r="H3800">
        <v>4.1684979999999996</v>
      </c>
      <c r="I3800">
        <v>71.070499999999996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3452</v>
      </c>
      <c r="P3800" t="s">
        <v>59</v>
      </c>
      <c r="Q3800" t="s">
        <v>60</v>
      </c>
    </row>
    <row r="3801" spans="1:17" x14ac:dyDescent="0.25">
      <c r="A3801" t="s">
        <v>29</v>
      </c>
      <c r="B3801" t="s">
        <v>36</v>
      </c>
      <c r="C3801" t="s">
        <v>37</v>
      </c>
      <c r="D3801" t="s">
        <v>31</v>
      </c>
      <c r="E3801" s="2">
        <v>22</v>
      </c>
      <c r="F3801" t="str">
        <f t="shared" si="59"/>
        <v>Average Per Device1-in-2August Typical Event Day50% Cycling22</v>
      </c>
      <c r="G3801">
        <v>1.8758509999999999</v>
      </c>
      <c r="H3801">
        <v>1.8758509999999999</v>
      </c>
      <c r="I3801">
        <v>71.070499999999996</v>
      </c>
      <c r="J3801">
        <v>0</v>
      </c>
      <c r="K3801">
        <v>0</v>
      </c>
      <c r="L3801">
        <v>0</v>
      </c>
      <c r="M3801">
        <v>0</v>
      </c>
      <c r="N3801">
        <v>0</v>
      </c>
      <c r="O3801">
        <v>3452</v>
      </c>
      <c r="P3801" t="s">
        <v>59</v>
      </c>
      <c r="Q3801" t="s">
        <v>60</v>
      </c>
    </row>
    <row r="3802" spans="1:17" x14ac:dyDescent="0.25">
      <c r="A3802" t="s">
        <v>43</v>
      </c>
      <c r="B3802" t="s">
        <v>36</v>
      </c>
      <c r="C3802" t="s">
        <v>37</v>
      </c>
      <c r="D3802" t="s">
        <v>31</v>
      </c>
      <c r="E3802" s="2">
        <v>22</v>
      </c>
      <c r="F3802" t="str">
        <f t="shared" si="59"/>
        <v>Aggregate1-in-2August Typical Event Day50% Cycling22</v>
      </c>
      <c r="G3802">
        <v>14.38965</v>
      </c>
      <c r="H3802">
        <v>14.38965</v>
      </c>
      <c r="I3802">
        <v>71.070499999999996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3452</v>
      </c>
      <c r="P3802" t="s">
        <v>59</v>
      </c>
      <c r="Q3802" t="s">
        <v>60</v>
      </c>
    </row>
    <row r="3803" spans="1:17" x14ac:dyDescent="0.25">
      <c r="A3803" t="s">
        <v>30</v>
      </c>
      <c r="B3803" t="s">
        <v>36</v>
      </c>
      <c r="C3803" t="s">
        <v>37</v>
      </c>
      <c r="D3803" t="s">
        <v>26</v>
      </c>
      <c r="E3803" s="2">
        <v>22</v>
      </c>
      <c r="F3803" t="str">
        <f t="shared" si="59"/>
        <v>Average Per Ton1-in-2August Typical Event DayAll22</v>
      </c>
      <c r="G3803">
        <v>0.48228900000000002</v>
      </c>
      <c r="H3803">
        <v>0.48228900000000002</v>
      </c>
      <c r="I3803">
        <v>71.039699999999996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4789</v>
      </c>
      <c r="P3803" t="s">
        <v>59</v>
      </c>
      <c r="Q3803" t="s">
        <v>60</v>
      </c>
    </row>
    <row r="3804" spans="1:17" x14ac:dyDescent="0.25">
      <c r="A3804" t="s">
        <v>28</v>
      </c>
      <c r="B3804" t="s">
        <v>36</v>
      </c>
      <c r="C3804" t="s">
        <v>37</v>
      </c>
      <c r="D3804" t="s">
        <v>26</v>
      </c>
      <c r="E3804" s="2">
        <v>22</v>
      </c>
      <c r="F3804" t="str">
        <f t="shared" si="59"/>
        <v>Average Per Premise1-in-2August Typical Event DayAll22</v>
      </c>
      <c r="G3804">
        <v>4.4247620000000003</v>
      </c>
      <c r="H3804">
        <v>4.4247620000000003</v>
      </c>
      <c r="I3804">
        <v>71.039699999999996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4789</v>
      </c>
      <c r="P3804" t="s">
        <v>59</v>
      </c>
      <c r="Q3804" t="s">
        <v>60</v>
      </c>
    </row>
    <row r="3805" spans="1:17" x14ac:dyDescent="0.25">
      <c r="A3805" t="s">
        <v>29</v>
      </c>
      <c r="B3805" t="s">
        <v>36</v>
      </c>
      <c r="C3805" t="s">
        <v>37</v>
      </c>
      <c r="D3805" t="s">
        <v>26</v>
      </c>
      <c r="E3805" s="2">
        <v>22</v>
      </c>
      <c r="F3805" t="str">
        <f t="shared" si="59"/>
        <v>Average Per Device1-in-2August Typical Event DayAll22</v>
      </c>
      <c r="G3805">
        <v>1.871594</v>
      </c>
      <c r="H3805">
        <v>1.871594</v>
      </c>
      <c r="I3805">
        <v>71.039699999999996</v>
      </c>
      <c r="J3805">
        <v>0</v>
      </c>
      <c r="K3805">
        <v>0</v>
      </c>
      <c r="L3805">
        <v>0</v>
      </c>
      <c r="M3805">
        <v>0</v>
      </c>
      <c r="N3805">
        <v>0</v>
      </c>
      <c r="O3805">
        <v>4789</v>
      </c>
      <c r="P3805" t="s">
        <v>59</v>
      </c>
      <c r="Q3805" t="s">
        <v>60</v>
      </c>
    </row>
    <row r="3806" spans="1:17" x14ac:dyDescent="0.25">
      <c r="A3806" t="s">
        <v>43</v>
      </c>
      <c r="B3806" t="s">
        <v>36</v>
      </c>
      <c r="C3806" t="s">
        <v>37</v>
      </c>
      <c r="D3806" t="s">
        <v>26</v>
      </c>
      <c r="E3806" s="2">
        <v>22</v>
      </c>
      <c r="F3806" t="str">
        <f t="shared" si="59"/>
        <v>Aggregate1-in-2August Typical Event DayAll22</v>
      </c>
      <c r="G3806">
        <v>21.190190000000001</v>
      </c>
      <c r="H3806">
        <v>21.190190000000001</v>
      </c>
      <c r="I3806">
        <v>71.039699999999996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4789</v>
      </c>
      <c r="P3806" t="s">
        <v>59</v>
      </c>
      <c r="Q3806" t="s">
        <v>60</v>
      </c>
    </row>
    <row r="3807" spans="1:17" x14ac:dyDescent="0.25">
      <c r="A3807" t="s">
        <v>30</v>
      </c>
      <c r="B3807" t="s">
        <v>36</v>
      </c>
      <c r="C3807" t="s">
        <v>50</v>
      </c>
      <c r="D3807" t="s">
        <v>48</v>
      </c>
      <c r="E3807" s="2">
        <v>22</v>
      </c>
      <c r="F3807" t="str">
        <f t="shared" si="59"/>
        <v>Average Per Ton1-in-2July Monthly System Peak Day30% Cycling22</v>
      </c>
      <c r="G3807">
        <v>0.44857140000000001</v>
      </c>
      <c r="H3807">
        <v>0.44857140000000001</v>
      </c>
      <c r="I3807">
        <v>71.065200000000004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1337</v>
      </c>
      <c r="P3807" t="s">
        <v>59</v>
      </c>
      <c r="Q3807" t="s">
        <v>60</v>
      </c>
    </row>
    <row r="3808" spans="1:17" x14ac:dyDescent="0.25">
      <c r="A3808" t="s">
        <v>28</v>
      </c>
      <c r="B3808" t="s">
        <v>36</v>
      </c>
      <c r="C3808" t="s">
        <v>50</v>
      </c>
      <c r="D3808" t="s">
        <v>48</v>
      </c>
      <c r="E3808" s="2">
        <v>22</v>
      </c>
      <c r="F3808" t="str">
        <f t="shared" si="59"/>
        <v>Average Per Premise1-in-2July Monthly System Peak Day30% Cycling22</v>
      </c>
      <c r="G3808">
        <v>4.7591520000000003</v>
      </c>
      <c r="H3808">
        <v>4.7591520000000003</v>
      </c>
      <c r="I3808">
        <v>71.065200000000004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1337</v>
      </c>
      <c r="P3808" t="s">
        <v>59</v>
      </c>
      <c r="Q3808" t="s">
        <v>60</v>
      </c>
    </row>
    <row r="3809" spans="1:17" x14ac:dyDescent="0.25">
      <c r="A3809" t="s">
        <v>29</v>
      </c>
      <c r="B3809" t="s">
        <v>36</v>
      </c>
      <c r="C3809" t="s">
        <v>50</v>
      </c>
      <c r="D3809" t="s">
        <v>48</v>
      </c>
      <c r="E3809" s="2">
        <v>22</v>
      </c>
      <c r="F3809" t="str">
        <f t="shared" si="59"/>
        <v>Average Per Device1-in-2July Monthly System Peak Day30% Cycling22</v>
      </c>
      <c r="G3809">
        <v>1.7428060000000001</v>
      </c>
      <c r="H3809">
        <v>1.7428060000000001</v>
      </c>
      <c r="I3809">
        <v>71.065200000000004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1337</v>
      </c>
      <c r="P3809" t="s">
        <v>59</v>
      </c>
      <c r="Q3809" t="s">
        <v>60</v>
      </c>
    </row>
    <row r="3810" spans="1:17" x14ac:dyDescent="0.25">
      <c r="A3810" t="s">
        <v>43</v>
      </c>
      <c r="B3810" t="s">
        <v>36</v>
      </c>
      <c r="C3810" t="s">
        <v>50</v>
      </c>
      <c r="D3810" t="s">
        <v>48</v>
      </c>
      <c r="E3810" s="2">
        <v>22</v>
      </c>
      <c r="F3810" t="str">
        <f t="shared" si="59"/>
        <v>Aggregate1-in-2July Monthly System Peak Day30% Cycling22</v>
      </c>
      <c r="G3810">
        <v>6.3629860000000003</v>
      </c>
      <c r="H3810">
        <v>6.3629860000000003</v>
      </c>
      <c r="I3810">
        <v>71.065200000000004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1337</v>
      </c>
      <c r="P3810" t="s">
        <v>59</v>
      </c>
      <c r="Q3810" t="s">
        <v>60</v>
      </c>
    </row>
    <row r="3811" spans="1:17" x14ac:dyDescent="0.25">
      <c r="A3811" t="s">
        <v>30</v>
      </c>
      <c r="B3811" t="s">
        <v>36</v>
      </c>
      <c r="C3811" t="s">
        <v>50</v>
      </c>
      <c r="D3811" t="s">
        <v>31</v>
      </c>
      <c r="E3811" s="2">
        <v>22</v>
      </c>
      <c r="F3811" t="str">
        <f t="shared" si="59"/>
        <v>Average Per Ton1-in-2July Monthly System Peak Day50% Cycling22</v>
      </c>
      <c r="G3811">
        <v>0.47218759999999999</v>
      </c>
      <c r="H3811">
        <v>0.47218759999999999</v>
      </c>
      <c r="I3811">
        <v>71.004499999999993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3452</v>
      </c>
      <c r="P3811" t="s">
        <v>59</v>
      </c>
      <c r="Q3811" t="s">
        <v>60</v>
      </c>
    </row>
    <row r="3812" spans="1:17" x14ac:dyDescent="0.25">
      <c r="A3812" t="s">
        <v>28</v>
      </c>
      <c r="B3812" t="s">
        <v>36</v>
      </c>
      <c r="C3812" t="s">
        <v>50</v>
      </c>
      <c r="D3812" t="s">
        <v>31</v>
      </c>
      <c r="E3812" s="2">
        <v>22</v>
      </c>
      <c r="F3812" t="str">
        <f t="shared" si="59"/>
        <v>Average Per Premise1-in-2July Monthly System Peak Day50% Cycling22</v>
      </c>
      <c r="G3812">
        <v>4.069636</v>
      </c>
      <c r="H3812">
        <v>4.069636</v>
      </c>
      <c r="I3812">
        <v>71.004499999999993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3452</v>
      </c>
      <c r="P3812" t="s">
        <v>59</v>
      </c>
      <c r="Q3812" t="s">
        <v>60</v>
      </c>
    </row>
    <row r="3813" spans="1:17" x14ac:dyDescent="0.25">
      <c r="A3813" t="s">
        <v>29</v>
      </c>
      <c r="B3813" t="s">
        <v>36</v>
      </c>
      <c r="C3813" t="s">
        <v>50</v>
      </c>
      <c r="D3813" t="s">
        <v>31</v>
      </c>
      <c r="E3813" s="2">
        <v>22</v>
      </c>
      <c r="F3813" t="str">
        <f t="shared" si="59"/>
        <v>Average Per Device1-in-2July Monthly System Peak Day50% Cycling22</v>
      </c>
      <c r="G3813">
        <v>1.8313630000000001</v>
      </c>
      <c r="H3813">
        <v>1.8313630000000001</v>
      </c>
      <c r="I3813">
        <v>71.004499999999993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3452</v>
      </c>
      <c r="P3813" t="s">
        <v>59</v>
      </c>
      <c r="Q3813" t="s">
        <v>60</v>
      </c>
    </row>
    <row r="3814" spans="1:17" x14ac:dyDescent="0.25">
      <c r="A3814" t="s">
        <v>43</v>
      </c>
      <c r="B3814" t="s">
        <v>36</v>
      </c>
      <c r="C3814" t="s">
        <v>50</v>
      </c>
      <c r="D3814" t="s">
        <v>31</v>
      </c>
      <c r="E3814" s="2">
        <v>22</v>
      </c>
      <c r="F3814" t="str">
        <f t="shared" si="59"/>
        <v>Aggregate1-in-2July Monthly System Peak Day50% Cycling22</v>
      </c>
      <c r="G3814">
        <v>14.04838</v>
      </c>
      <c r="H3814">
        <v>14.04838</v>
      </c>
      <c r="I3814">
        <v>71.004499999999993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3452</v>
      </c>
      <c r="P3814" t="s">
        <v>59</v>
      </c>
      <c r="Q3814" t="s">
        <v>60</v>
      </c>
    </row>
    <row r="3815" spans="1:17" x14ac:dyDescent="0.25">
      <c r="A3815" t="s">
        <v>30</v>
      </c>
      <c r="B3815" t="s">
        <v>36</v>
      </c>
      <c r="C3815" t="s">
        <v>50</v>
      </c>
      <c r="D3815" t="s">
        <v>26</v>
      </c>
      <c r="E3815" s="2">
        <v>22</v>
      </c>
      <c r="F3815" t="str">
        <f t="shared" si="59"/>
        <v>Average Per Ton1-in-2July Monthly System Peak DayAll22</v>
      </c>
      <c r="G3815">
        <v>0.4655939</v>
      </c>
      <c r="H3815">
        <v>0.46559400000000001</v>
      </c>
      <c r="I3815">
        <v>71.0214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4789</v>
      </c>
      <c r="P3815" t="s">
        <v>59</v>
      </c>
      <c r="Q3815" t="s">
        <v>60</v>
      </c>
    </row>
    <row r="3816" spans="1:17" x14ac:dyDescent="0.25">
      <c r="A3816" t="s">
        <v>28</v>
      </c>
      <c r="B3816" t="s">
        <v>36</v>
      </c>
      <c r="C3816" t="s">
        <v>50</v>
      </c>
      <c r="D3816" t="s">
        <v>26</v>
      </c>
      <c r="E3816" s="2">
        <v>22</v>
      </c>
      <c r="F3816" t="str">
        <f t="shared" si="59"/>
        <v>Average Per Premise1-in-2July Monthly System Peak DayAll22</v>
      </c>
      <c r="G3816">
        <v>4.2715940000000003</v>
      </c>
      <c r="H3816">
        <v>4.2715940000000003</v>
      </c>
      <c r="I3816">
        <v>71.0214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4789</v>
      </c>
      <c r="P3816" t="s">
        <v>59</v>
      </c>
      <c r="Q3816" t="s">
        <v>60</v>
      </c>
    </row>
    <row r="3817" spans="1:17" x14ac:dyDescent="0.25">
      <c r="A3817" t="s">
        <v>29</v>
      </c>
      <c r="B3817" t="s">
        <v>36</v>
      </c>
      <c r="C3817" t="s">
        <v>50</v>
      </c>
      <c r="D3817" t="s">
        <v>26</v>
      </c>
      <c r="E3817" s="2">
        <v>22</v>
      </c>
      <c r="F3817" t="str">
        <f t="shared" si="59"/>
        <v>Average Per Device1-in-2July Monthly System Peak DayAll22</v>
      </c>
      <c r="G3817">
        <v>1.8068059999999999</v>
      </c>
      <c r="H3817">
        <v>1.8068059999999999</v>
      </c>
      <c r="I3817">
        <v>71.0214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4789</v>
      </c>
      <c r="P3817" t="s">
        <v>59</v>
      </c>
      <c r="Q3817" t="s">
        <v>60</v>
      </c>
    </row>
    <row r="3818" spans="1:17" x14ac:dyDescent="0.25">
      <c r="A3818" t="s">
        <v>43</v>
      </c>
      <c r="B3818" t="s">
        <v>36</v>
      </c>
      <c r="C3818" t="s">
        <v>50</v>
      </c>
      <c r="D3818" t="s">
        <v>26</v>
      </c>
      <c r="E3818" s="2">
        <v>22</v>
      </c>
      <c r="F3818" t="str">
        <f t="shared" si="59"/>
        <v>Aggregate1-in-2July Monthly System Peak DayAll22</v>
      </c>
      <c r="G3818">
        <v>20.456659999999999</v>
      </c>
      <c r="H3818">
        <v>20.456659999999999</v>
      </c>
      <c r="I3818">
        <v>71.0214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4789</v>
      </c>
      <c r="P3818" t="s">
        <v>59</v>
      </c>
      <c r="Q3818" t="s">
        <v>60</v>
      </c>
    </row>
    <row r="3819" spans="1:17" x14ac:dyDescent="0.25">
      <c r="A3819" t="s">
        <v>30</v>
      </c>
      <c r="B3819" t="s">
        <v>36</v>
      </c>
      <c r="C3819" t="s">
        <v>51</v>
      </c>
      <c r="D3819" t="s">
        <v>48</v>
      </c>
      <c r="E3819" s="2">
        <v>22</v>
      </c>
      <c r="F3819" t="str">
        <f t="shared" si="59"/>
        <v>Average Per Ton1-in-2June Monthly System Peak Day30% Cycling22</v>
      </c>
      <c r="G3819">
        <v>0.4015842</v>
      </c>
      <c r="H3819">
        <v>0.4015842</v>
      </c>
      <c r="I3819">
        <v>65.172399999999996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1337</v>
      </c>
      <c r="P3819" t="s">
        <v>59</v>
      </c>
      <c r="Q3819" t="s">
        <v>60</v>
      </c>
    </row>
    <row r="3820" spans="1:17" x14ac:dyDescent="0.25">
      <c r="A3820" t="s">
        <v>28</v>
      </c>
      <c r="B3820" t="s">
        <v>36</v>
      </c>
      <c r="C3820" t="s">
        <v>51</v>
      </c>
      <c r="D3820" t="s">
        <v>48</v>
      </c>
      <c r="E3820" s="2">
        <v>22</v>
      </c>
      <c r="F3820" t="str">
        <f t="shared" si="59"/>
        <v>Average Per Premise1-in-2June Monthly System Peak Day30% Cycling22</v>
      </c>
      <c r="G3820">
        <v>4.2606380000000001</v>
      </c>
      <c r="H3820">
        <v>4.2606380000000001</v>
      </c>
      <c r="I3820">
        <v>65.172399999999996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1337</v>
      </c>
      <c r="P3820" t="s">
        <v>59</v>
      </c>
      <c r="Q3820" t="s">
        <v>60</v>
      </c>
    </row>
    <row r="3821" spans="1:17" x14ac:dyDescent="0.25">
      <c r="A3821" t="s">
        <v>29</v>
      </c>
      <c r="B3821" t="s">
        <v>36</v>
      </c>
      <c r="C3821" t="s">
        <v>51</v>
      </c>
      <c r="D3821" t="s">
        <v>48</v>
      </c>
      <c r="E3821" s="2">
        <v>22</v>
      </c>
      <c r="F3821" t="str">
        <f t="shared" si="59"/>
        <v>Average Per Device1-in-2June Monthly System Peak Day30% Cycling22</v>
      </c>
      <c r="G3821">
        <v>1.5602499999999999</v>
      </c>
      <c r="H3821">
        <v>1.5602499999999999</v>
      </c>
      <c r="I3821">
        <v>65.172399999999996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1337</v>
      </c>
      <c r="P3821" t="s">
        <v>59</v>
      </c>
      <c r="Q3821" t="s">
        <v>60</v>
      </c>
    </row>
    <row r="3822" spans="1:17" x14ac:dyDescent="0.25">
      <c r="A3822" t="s">
        <v>43</v>
      </c>
      <c r="B3822" t="s">
        <v>36</v>
      </c>
      <c r="C3822" t="s">
        <v>51</v>
      </c>
      <c r="D3822" t="s">
        <v>48</v>
      </c>
      <c r="E3822" s="2">
        <v>22</v>
      </c>
      <c r="F3822" t="str">
        <f t="shared" si="59"/>
        <v>Aggregate1-in-2June Monthly System Peak Day30% Cycling22</v>
      </c>
      <c r="G3822">
        <v>5.6964730000000001</v>
      </c>
      <c r="H3822">
        <v>5.6964730000000001</v>
      </c>
      <c r="I3822">
        <v>65.172399999999996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1337</v>
      </c>
      <c r="P3822" t="s">
        <v>59</v>
      </c>
      <c r="Q3822" t="s">
        <v>60</v>
      </c>
    </row>
    <row r="3823" spans="1:17" x14ac:dyDescent="0.25">
      <c r="A3823" t="s">
        <v>30</v>
      </c>
      <c r="B3823" t="s">
        <v>36</v>
      </c>
      <c r="C3823" t="s">
        <v>51</v>
      </c>
      <c r="D3823" t="s">
        <v>31</v>
      </c>
      <c r="E3823" s="2">
        <v>22</v>
      </c>
      <c r="F3823" t="str">
        <f t="shared" si="59"/>
        <v>Average Per Ton1-in-2June Monthly System Peak Day50% Cycling22</v>
      </c>
      <c r="G3823">
        <v>0.45291320000000002</v>
      </c>
      <c r="H3823">
        <v>0.45291320000000002</v>
      </c>
      <c r="I3823">
        <v>65.393500000000003</v>
      </c>
      <c r="J3823">
        <v>0</v>
      </c>
      <c r="K3823">
        <v>0</v>
      </c>
      <c r="L3823">
        <v>0</v>
      </c>
      <c r="M3823">
        <v>0</v>
      </c>
      <c r="N3823">
        <v>0</v>
      </c>
      <c r="O3823">
        <v>3452</v>
      </c>
      <c r="P3823" t="s">
        <v>59</v>
      </c>
      <c r="Q3823" t="s">
        <v>60</v>
      </c>
    </row>
    <row r="3824" spans="1:17" x14ac:dyDescent="0.25">
      <c r="A3824" t="s">
        <v>28</v>
      </c>
      <c r="B3824" t="s">
        <v>36</v>
      </c>
      <c r="C3824" t="s">
        <v>51</v>
      </c>
      <c r="D3824" t="s">
        <v>31</v>
      </c>
      <c r="E3824" s="2">
        <v>22</v>
      </c>
      <c r="F3824" t="str">
        <f t="shared" si="59"/>
        <v>Average Per Premise1-in-2June Monthly System Peak Day50% Cycling22</v>
      </c>
      <c r="G3824">
        <v>3.9035169999999999</v>
      </c>
      <c r="H3824">
        <v>3.9035169999999999</v>
      </c>
      <c r="I3824">
        <v>65.393500000000003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3452</v>
      </c>
      <c r="P3824" t="s">
        <v>59</v>
      </c>
      <c r="Q3824" t="s">
        <v>60</v>
      </c>
    </row>
    <row r="3825" spans="1:17" x14ac:dyDescent="0.25">
      <c r="A3825" t="s">
        <v>29</v>
      </c>
      <c r="B3825" t="s">
        <v>36</v>
      </c>
      <c r="C3825" t="s">
        <v>51</v>
      </c>
      <c r="D3825" t="s">
        <v>31</v>
      </c>
      <c r="E3825" s="2">
        <v>22</v>
      </c>
      <c r="F3825" t="str">
        <f t="shared" si="59"/>
        <v>Average Per Device1-in-2June Monthly System Peak Day50% Cycling22</v>
      </c>
      <c r="G3825">
        <v>1.7566079999999999</v>
      </c>
      <c r="H3825">
        <v>1.7566079999999999</v>
      </c>
      <c r="I3825">
        <v>65.393500000000003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3452</v>
      </c>
      <c r="P3825" t="s">
        <v>59</v>
      </c>
      <c r="Q3825" t="s">
        <v>60</v>
      </c>
    </row>
    <row r="3826" spans="1:17" x14ac:dyDescent="0.25">
      <c r="A3826" t="s">
        <v>43</v>
      </c>
      <c r="B3826" t="s">
        <v>36</v>
      </c>
      <c r="C3826" t="s">
        <v>51</v>
      </c>
      <c r="D3826" t="s">
        <v>31</v>
      </c>
      <c r="E3826" s="2">
        <v>22</v>
      </c>
      <c r="F3826" t="str">
        <f t="shared" si="59"/>
        <v>Aggregate1-in-2June Monthly System Peak Day50% Cycling22</v>
      </c>
      <c r="G3826">
        <v>13.47494</v>
      </c>
      <c r="H3826">
        <v>13.47494</v>
      </c>
      <c r="I3826">
        <v>65.393500000000003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3452</v>
      </c>
      <c r="P3826" t="s">
        <v>59</v>
      </c>
      <c r="Q3826" t="s">
        <v>60</v>
      </c>
    </row>
    <row r="3827" spans="1:17" x14ac:dyDescent="0.25">
      <c r="A3827" t="s">
        <v>30</v>
      </c>
      <c r="B3827" t="s">
        <v>36</v>
      </c>
      <c r="C3827" t="s">
        <v>51</v>
      </c>
      <c r="D3827" t="s">
        <v>26</v>
      </c>
      <c r="E3827" s="2">
        <v>22</v>
      </c>
      <c r="F3827" t="str">
        <f t="shared" si="59"/>
        <v>Average Per Ton1-in-2June Monthly System Peak DayAll22</v>
      </c>
      <c r="G3827">
        <v>0.43858219999999998</v>
      </c>
      <c r="H3827">
        <v>0.43858219999999998</v>
      </c>
      <c r="I3827">
        <v>65.331800000000001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4789</v>
      </c>
      <c r="P3827" t="s">
        <v>59</v>
      </c>
      <c r="Q3827" t="s">
        <v>60</v>
      </c>
    </row>
    <row r="3828" spans="1:17" x14ac:dyDescent="0.25">
      <c r="A3828" t="s">
        <v>28</v>
      </c>
      <c r="B3828" t="s">
        <v>36</v>
      </c>
      <c r="C3828" t="s">
        <v>51</v>
      </c>
      <c r="D3828" t="s">
        <v>26</v>
      </c>
      <c r="E3828" s="2">
        <v>22</v>
      </c>
      <c r="F3828" t="str">
        <f t="shared" si="59"/>
        <v>Average Per Premise1-in-2June Monthly System Peak DayAll22</v>
      </c>
      <c r="G3828">
        <v>4.0237740000000004</v>
      </c>
      <c r="H3828">
        <v>4.0237740000000004</v>
      </c>
      <c r="I3828">
        <v>65.331800000000001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4789</v>
      </c>
      <c r="P3828" t="s">
        <v>59</v>
      </c>
      <c r="Q3828" t="s">
        <v>60</v>
      </c>
    </row>
    <row r="3829" spans="1:17" x14ac:dyDescent="0.25">
      <c r="A3829" t="s">
        <v>29</v>
      </c>
      <c r="B3829" t="s">
        <v>36</v>
      </c>
      <c r="C3829" t="s">
        <v>51</v>
      </c>
      <c r="D3829" t="s">
        <v>26</v>
      </c>
      <c r="E3829" s="2">
        <v>22</v>
      </c>
      <c r="F3829" t="str">
        <f t="shared" si="59"/>
        <v>Average Per Device1-in-2June Monthly System Peak DayAll22</v>
      </c>
      <c r="G3829">
        <v>1.701983</v>
      </c>
      <c r="H3829">
        <v>1.701983</v>
      </c>
      <c r="I3829">
        <v>65.331800000000001</v>
      </c>
      <c r="J3829">
        <v>0</v>
      </c>
      <c r="K3829">
        <v>0</v>
      </c>
      <c r="L3829">
        <v>0</v>
      </c>
      <c r="M3829">
        <v>0</v>
      </c>
      <c r="N3829">
        <v>0</v>
      </c>
      <c r="O3829">
        <v>4789</v>
      </c>
      <c r="P3829" t="s">
        <v>59</v>
      </c>
      <c r="Q3829" t="s">
        <v>60</v>
      </c>
    </row>
    <row r="3830" spans="1:17" x14ac:dyDescent="0.25">
      <c r="A3830" t="s">
        <v>43</v>
      </c>
      <c r="B3830" t="s">
        <v>36</v>
      </c>
      <c r="C3830" t="s">
        <v>51</v>
      </c>
      <c r="D3830" t="s">
        <v>26</v>
      </c>
      <c r="E3830" s="2">
        <v>22</v>
      </c>
      <c r="F3830" t="str">
        <f t="shared" si="59"/>
        <v>Aggregate1-in-2June Monthly System Peak DayAll22</v>
      </c>
      <c r="G3830">
        <v>19.269850000000002</v>
      </c>
      <c r="H3830">
        <v>19.269850000000002</v>
      </c>
      <c r="I3830">
        <v>65.331800000000001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4789</v>
      </c>
      <c r="P3830" t="s">
        <v>59</v>
      </c>
      <c r="Q3830" t="s">
        <v>60</v>
      </c>
    </row>
    <row r="3831" spans="1:17" x14ac:dyDescent="0.25">
      <c r="A3831" t="s">
        <v>30</v>
      </c>
      <c r="B3831" t="s">
        <v>36</v>
      </c>
      <c r="C3831" t="s">
        <v>52</v>
      </c>
      <c r="D3831" t="s">
        <v>48</v>
      </c>
      <c r="E3831" s="2">
        <v>22</v>
      </c>
      <c r="F3831" t="str">
        <f t="shared" si="59"/>
        <v>Average Per Ton1-in-2May Monthly System Peak Day30% Cycling22</v>
      </c>
      <c r="G3831">
        <v>0.33317839999999999</v>
      </c>
      <c r="H3831">
        <v>0.33317839999999999</v>
      </c>
      <c r="I3831">
        <v>60.765799999999999</v>
      </c>
      <c r="J3831">
        <v>0</v>
      </c>
      <c r="K3831">
        <v>0</v>
      </c>
      <c r="L3831">
        <v>0</v>
      </c>
      <c r="M3831">
        <v>0</v>
      </c>
      <c r="N3831">
        <v>0</v>
      </c>
      <c r="O3831">
        <v>1337</v>
      </c>
      <c r="P3831" t="s">
        <v>59</v>
      </c>
      <c r="Q3831" t="s">
        <v>60</v>
      </c>
    </row>
    <row r="3832" spans="1:17" x14ac:dyDescent="0.25">
      <c r="A3832" t="s">
        <v>28</v>
      </c>
      <c r="B3832" t="s">
        <v>36</v>
      </c>
      <c r="C3832" t="s">
        <v>52</v>
      </c>
      <c r="D3832" t="s">
        <v>48</v>
      </c>
      <c r="E3832" s="2">
        <v>22</v>
      </c>
      <c r="F3832" t="str">
        <f t="shared" si="59"/>
        <v>Average Per Premise1-in-2May Monthly System Peak Day30% Cycling22</v>
      </c>
      <c r="G3832">
        <v>3.5348809999999999</v>
      </c>
      <c r="H3832">
        <v>3.5348809999999999</v>
      </c>
      <c r="I3832">
        <v>60.765799999999999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1337</v>
      </c>
      <c r="P3832" t="s">
        <v>59</v>
      </c>
      <c r="Q3832" t="s">
        <v>60</v>
      </c>
    </row>
    <row r="3833" spans="1:17" x14ac:dyDescent="0.25">
      <c r="A3833" t="s">
        <v>29</v>
      </c>
      <c r="B3833" t="s">
        <v>36</v>
      </c>
      <c r="C3833" t="s">
        <v>52</v>
      </c>
      <c r="D3833" t="s">
        <v>48</v>
      </c>
      <c r="E3833" s="2">
        <v>22</v>
      </c>
      <c r="F3833" t="str">
        <f t="shared" si="59"/>
        <v>Average Per Device1-in-2May Monthly System Peak Day30% Cycling22</v>
      </c>
      <c r="G3833">
        <v>1.2944770000000001</v>
      </c>
      <c r="H3833">
        <v>1.2944770000000001</v>
      </c>
      <c r="I3833">
        <v>60.765799999999999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1337</v>
      </c>
      <c r="P3833" t="s">
        <v>59</v>
      </c>
      <c r="Q3833" t="s">
        <v>60</v>
      </c>
    </row>
    <row r="3834" spans="1:17" x14ac:dyDescent="0.25">
      <c r="A3834" t="s">
        <v>43</v>
      </c>
      <c r="B3834" t="s">
        <v>36</v>
      </c>
      <c r="C3834" t="s">
        <v>52</v>
      </c>
      <c r="D3834" t="s">
        <v>48</v>
      </c>
      <c r="E3834" s="2">
        <v>22</v>
      </c>
      <c r="F3834" t="str">
        <f t="shared" si="59"/>
        <v>Aggregate1-in-2May Monthly System Peak Day30% Cycling22</v>
      </c>
      <c r="G3834">
        <v>4.7261360000000003</v>
      </c>
      <c r="H3834">
        <v>4.7261360000000003</v>
      </c>
      <c r="I3834">
        <v>60.765799999999999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1337</v>
      </c>
      <c r="P3834" t="s">
        <v>59</v>
      </c>
      <c r="Q3834" t="s">
        <v>60</v>
      </c>
    </row>
    <row r="3835" spans="1:17" x14ac:dyDescent="0.25">
      <c r="A3835" t="s">
        <v>30</v>
      </c>
      <c r="B3835" t="s">
        <v>36</v>
      </c>
      <c r="C3835" t="s">
        <v>52</v>
      </c>
      <c r="D3835" t="s">
        <v>31</v>
      </c>
      <c r="E3835" s="2">
        <v>22</v>
      </c>
      <c r="F3835" t="str">
        <f t="shared" si="59"/>
        <v>Average Per Ton1-in-2May Monthly System Peak Day50% Cycling22</v>
      </c>
      <c r="G3835">
        <v>0.42452319999999999</v>
      </c>
      <c r="H3835">
        <v>0.42452319999999999</v>
      </c>
      <c r="I3835">
        <v>61.017499999999998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3452</v>
      </c>
      <c r="P3835" t="s">
        <v>59</v>
      </c>
      <c r="Q3835" t="s">
        <v>60</v>
      </c>
    </row>
    <row r="3836" spans="1:17" x14ac:dyDescent="0.25">
      <c r="A3836" t="s">
        <v>28</v>
      </c>
      <c r="B3836" t="s">
        <v>36</v>
      </c>
      <c r="C3836" t="s">
        <v>52</v>
      </c>
      <c r="D3836" t="s">
        <v>31</v>
      </c>
      <c r="E3836" s="2">
        <v>22</v>
      </c>
      <c r="F3836" t="str">
        <f t="shared" si="59"/>
        <v>Average Per Premise1-in-2May Monthly System Peak Day50% Cycling22</v>
      </c>
      <c r="G3836">
        <v>3.6588319999999999</v>
      </c>
      <c r="H3836">
        <v>3.6588319999999999</v>
      </c>
      <c r="I3836">
        <v>61.017499999999998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3452</v>
      </c>
      <c r="P3836" t="s">
        <v>59</v>
      </c>
      <c r="Q3836" t="s">
        <v>60</v>
      </c>
    </row>
    <row r="3837" spans="1:17" x14ac:dyDescent="0.25">
      <c r="A3837" t="s">
        <v>29</v>
      </c>
      <c r="B3837" t="s">
        <v>36</v>
      </c>
      <c r="C3837" t="s">
        <v>52</v>
      </c>
      <c r="D3837" t="s">
        <v>31</v>
      </c>
      <c r="E3837" s="2">
        <v>22</v>
      </c>
      <c r="F3837" t="str">
        <f t="shared" si="59"/>
        <v>Average Per Device1-in-2May Monthly System Peak Day50% Cycling22</v>
      </c>
      <c r="G3837">
        <v>1.646498</v>
      </c>
      <c r="H3837">
        <v>1.646498</v>
      </c>
      <c r="I3837">
        <v>61.017499999999998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3452</v>
      </c>
      <c r="P3837" t="s">
        <v>59</v>
      </c>
      <c r="Q3837" t="s">
        <v>60</v>
      </c>
    </row>
    <row r="3838" spans="1:17" x14ac:dyDescent="0.25">
      <c r="A3838" t="s">
        <v>43</v>
      </c>
      <c r="B3838" t="s">
        <v>36</v>
      </c>
      <c r="C3838" t="s">
        <v>52</v>
      </c>
      <c r="D3838" t="s">
        <v>31</v>
      </c>
      <c r="E3838" s="2">
        <v>22</v>
      </c>
      <c r="F3838" t="str">
        <f t="shared" si="59"/>
        <v>Aggregate1-in-2May Monthly System Peak Day50% Cycling22</v>
      </c>
      <c r="G3838">
        <v>12.63029</v>
      </c>
      <c r="H3838">
        <v>12.63029</v>
      </c>
      <c r="I3838">
        <v>61.017499999999998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3452</v>
      </c>
      <c r="P3838" t="s">
        <v>59</v>
      </c>
      <c r="Q3838" t="s">
        <v>60</v>
      </c>
    </row>
    <row r="3839" spans="1:17" x14ac:dyDescent="0.25">
      <c r="A3839" t="s">
        <v>30</v>
      </c>
      <c r="B3839" t="s">
        <v>36</v>
      </c>
      <c r="C3839" t="s">
        <v>52</v>
      </c>
      <c r="D3839" t="s">
        <v>26</v>
      </c>
      <c r="E3839" s="2">
        <v>22</v>
      </c>
      <c r="F3839" t="str">
        <f t="shared" si="59"/>
        <v>Average Per Ton1-in-2May Monthly System Peak DayAll22</v>
      </c>
      <c r="G3839">
        <v>0.39901979999999998</v>
      </c>
      <c r="H3839">
        <v>0.39901979999999998</v>
      </c>
      <c r="I3839">
        <v>60.947200000000002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4789</v>
      </c>
      <c r="P3839" t="s">
        <v>59</v>
      </c>
      <c r="Q3839" t="s">
        <v>60</v>
      </c>
    </row>
    <row r="3840" spans="1:17" x14ac:dyDescent="0.25">
      <c r="A3840" t="s">
        <v>28</v>
      </c>
      <c r="B3840" t="s">
        <v>36</v>
      </c>
      <c r="C3840" t="s">
        <v>52</v>
      </c>
      <c r="D3840" t="s">
        <v>26</v>
      </c>
      <c r="E3840" s="2">
        <v>22</v>
      </c>
      <c r="F3840" t="str">
        <f t="shared" si="59"/>
        <v>Average Per Premise1-in-2May Monthly System Peak DayAll22</v>
      </c>
      <c r="G3840">
        <v>3.660809</v>
      </c>
      <c r="H3840">
        <v>3.660809</v>
      </c>
      <c r="I3840">
        <v>60.947200000000002</v>
      </c>
      <c r="J3840">
        <v>0</v>
      </c>
      <c r="K3840">
        <v>0</v>
      </c>
      <c r="L3840">
        <v>0</v>
      </c>
      <c r="M3840">
        <v>0</v>
      </c>
      <c r="N3840">
        <v>0</v>
      </c>
      <c r="O3840">
        <v>4789</v>
      </c>
      <c r="P3840" t="s">
        <v>59</v>
      </c>
      <c r="Q3840" t="s">
        <v>60</v>
      </c>
    </row>
    <row r="3841" spans="1:17" x14ac:dyDescent="0.25">
      <c r="A3841" t="s">
        <v>29</v>
      </c>
      <c r="B3841" t="s">
        <v>36</v>
      </c>
      <c r="C3841" t="s">
        <v>52</v>
      </c>
      <c r="D3841" t="s">
        <v>26</v>
      </c>
      <c r="E3841" s="2">
        <v>22</v>
      </c>
      <c r="F3841" t="str">
        <f t="shared" si="59"/>
        <v>Average Per Device1-in-2May Monthly System Peak DayAll22</v>
      </c>
      <c r="G3841">
        <v>1.5484549999999999</v>
      </c>
      <c r="H3841">
        <v>1.5484549999999999</v>
      </c>
      <c r="I3841">
        <v>60.947200000000002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4789</v>
      </c>
      <c r="P3841" t="s">
        <v>59</v>
      </c>
      <c r="Q3841" t="s">
        <v>60</v>
      </c>
    </row>
    <row r="3842" spans="1:17" x14ac:dyDescent="0.25">
      <c r="A3842" t="s">
        <v>43</v>
      </c>
      <c r="B3842" t="s">
        <v>36</v>
      </c>
      <c r="C3842" t="s">
        <v>52</v>
      </c>
      <c r="D3842" t="s">
        <v>26</v>
      </c>
      <c r="E3842" s="2">
        <v>22</v>
      </c>
      <c r="F3842" t="str">
        <f t="shared" si="59"/>
        <v>Aggregate1-in-2May Monthly System Peak DayAll22</v>
      </c>
      <c r="G3842">
        <v>17.531610000000001</v>
      </c>
      <c r="H3842">
        <v>17.531610000000001</v>
      </c>
      <c r="I3842">
        <v>60.947200000000002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4789</v>
      </c>
      <c r="P3842" t="s">
        <v>59</v>
      </c>
      <c r="Q3842" t="s">
        <v>60</v>
      </c>
    </row>
    <row r="3843" spans="1:17" x14ac:dyDescent="0.25">
      <c r="A3843" t="s">
        <v>30</v>
      </c>
      <c r="B3843" t="s">
        <v>36</v>
      </c>
      <c r="C3843" t="s">
        <v>53</v>
      </c>
      <c r="D3843" t="s">
        <v>48</v>
      </c>
      <c r="E3843" s="2">
        <v>22</v>
      </c>
      <c r="F3843" t="str">
        <f t="shared" ref="F3843:F3906" si="60">CONCATENATE(A3843,B3843,C3843,D3843,E3843)</f>
        <v>Average Per Ton1-in-2October Monthly System Peak Day30% Cycling22</v>
      </c>
      <c r="G3843">
        <v>0.38973380000000002</v>
      </c>
      <c r="H3843">
        <v>0.38973380000000002</v>
      </c>
      <c r="I3843">
        <v>67.379099999999994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1337</v>
      </c>
      <c r="P3843" t="s">
        <v>59</v>
      </c>
      <c r="Q3843" t="s">
        <v>60</v>
      </c>
    </row>
    <row r="3844" spans="1:17" x14ac:dyDescent="0.25">
      <c r="A3844" t="s">
        <v>28</v>
      </c>
      <c r="B3844" t="s">
        <v>36</v>
      </c>
      <c r="C3844" t="s">
        <v>53</v>
      </c>
      <c r="D3844" t="s">
        <v>48</v>
      </c>
      <c r="E3844" s="2">
        <v>22</v>
      </c>
      <c r="F3844" t="str">
        <f t="shared" si="60"/>
        <v>Average Per Premise1-in-2October Monthly System Peak Day30% Cycling22</v>
      </c>
      <c r="G3844">
        <v>4.1349099999999996</v>
      </c>
      <c r="H3844">
        <v>4.1349099999999996</v>
      </c>
      <c r="I3844">
        <v>67.379099999999994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1337</v>
      </c>
      <c r="P3844" t="s">
        <v>59</v>
      </c>
      <c r="Q3844" t="s">
        <v>60</v>
      </c>
    </row>
    <row r="3845" spans="1:17" x14ac:dyDescent="0.25">
      <c r="A3845" t="s">
        <v>29</v>
      </c>
      <c r="B3845" t="s">
        <v>36</v>
      </c>
      <c r="C3845" t="s">
        <v>53</v>
      </c>
      <c r="D3845" t="s">
        <v>48</v>
      </c>
      <c r="E3845" s="2">
        <v>22</v>
      </c>
      <c r="F3845" t="str">
        <f t="shared" si="60"/>
        <v>Average Per Device1-in-2October Monthly System Peak Day30% Cycling22</v>
      </c>
      <c r="G3845">
        <v>1.514208</v>
      </c>
      <c r="H3845">
        <v>1.514208</v>
      </c>
      <c r="I3845">
        <v>67.379099999999994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1337</v>
      </c>
      <c r="P3845" t="s">
        <v>59</v>
      </c>
      <c r="Q3845" t="s">
        <v>60</v>
      </c>
    </row>
    <row r="3846" spans="1:17" x14ac:dyDescent="0.25">
      <c r="A3846" t="s">
        <v>43</v>
      </c>
      <c r="B3846" t="s">
        <v>36</v>
      </c>
      <c r="C3846" t="s">
        <v>53</v>
      </c>
      <c r="D3846" t="s">
        <v>48</v>
      </c>
      <c r="E3846" s="2">
        <v>22</v>
      </c>
      <c r="F3846" t="str">
        <f t="shared" si="60"/>
        <v>Aggregate1-in-2October Monthly System Peak Day30% Cycling22</v>
      </c>
      <c r="G3846">
        <v>5.5283749999999996</v>
      </c>
      <c r="H3846">
        <v>5.5283740000000003</v>
      </c>
      <c r="I3846">
        <v>67.379099999999994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1337</v>
      </c>
      <c r="P3846" t="s">
        <v>59</v>
      </c>
      <c r="Q3846" t="s">
        <v>60</v>
      </c>
    </row>
    <row r="3847" spans="1:17" x14ac:dyDescent="0.25">
      <c r="A3847" t="s">
        <v>30</v>
      </c>
      <c r="B3847" t="s">
        <v>36</v>
      </c>
      <c r="C3847" t="s">
        <v>53</v>
      </c>
      <c r="D3847" t="s">
        <v>31</v>
      </c>
      <c r="E3847" s="2">
        <v>22</v>
      </c>
      <c r="F3847" t="str">
        <f t="shared" si="60"/>
        <v>Average Per Ton1-in-2October Monthly System Peak Day50% Cycling22</v>
      </c>
      <c r="G3847">
        <v>0.44929069999999999</v>
      </c>
      <c r="H3847">
        <v>0.44929069999999999</v>
      </c>
      <c r="I3847">
        <v>67.503699999999995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3452</v>
      </c>
      <c r="P3847" t="s">
        <v>59</v>
      </c>
      <c r="Q3847" t="s">
        <v>60</v>
      </c>
    </row>
    <row r="3848" spans="1:17" x14ac:dyDescent="0.25">
      <c r="A3848" t="s">
        <v>28</v>
      </c>
      <c r="B3848" t="s">
        <v>36</v>
      </c>
      <c r="C3848" t="s">
        <v>53</v>
      </c>
      <c r="D3848" t="s">
        <v>31</v>
      </c>
      <c r="E3848" s="2">
        <v>22</v>
      </c>
      <c r="F3848" t="str">
        <f t="shared" si="60"/>
        <v>Average Per Premise1-in-2October Monthly System Peak Day50% Cycling22</v>
      </c>
      <c r="G3848">
        <v>3.8722949999999998</v>
      </c>
      <c r="H3848">
        <v>3.8722949999999998</v>
      </c>
      <c r="I3848">
        <v>67.503699999999995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3452</v>
      </c>
      <c r="P3848" t="s">
        <v>59</v>
      </c>
      <c r="Q3848" t="s">
        <v>60</v>
      </c>
    </row>
    <row r="3849" spans="1:17" x14ac:dyDescent="0.25">
      <c r="A3849" t="s">
        <v>29</v>
      </c>
      <c r="B3849" t="s">
        <v>36</v>
      </c>
      <c r="C3849" t="s">
        <v>53</v>
      </c>
      <c r="D3849" t="s">
        <v>31</v>
      </c>
      <c r="E3849" s="2">
        <v>22</v>
      </c>
      <c r="F3849" t="str">
        <f t="shared" si="60"/>
        <v>Average Per Device1-in-2October Monthly System Peak Day50% Cycling22</v>
      </c>
      <c r="G3849">
        <v>1.7425580000000001</v>
      </c>
      <c r="H3849">
        <v>1.7425580000000001</v>
      </c>
      <c r="I3849">
        <v>67.503699999999995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3452</v>
      </c>
      <c r="P3849" t="s">
        <v>59</v>
      </c>
      <c r="Q3849" t="s">
        <v>60</v>
      </c>
    </row>
    <row r="3850" spans="1:17" x14ac:dyDescent="0.25">
      <c r="A3850" t="s">
        <v>43</v>
      </c>
      <c r="B3850" t="s">
        <v>36</v>
      </c>
      <c r="C3850" t="s">
        <v>53</v>
      </c>
      <c r="D3850" t="s">
        <v>31</v>
      </c>
      <c r="E3850" s="2">
        <v>22</v>
      </c>
      <c r="F3850" t="str">
        <f t="shared" si="60"/>
        <v>Aggregate1-in-2October Monthly System Peak Day50% Cycling22</v>
      </c>
      <c r="G3850">
        <v>13.36716</v>
      </c>
      <c r="H3850">
        <v>13.36716</v>
      </c>
      <c r="I3850">
        <v>67.503699999999995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3452</v>
      </c>
      <c r="P3850" t="s">
        <v>59</v>
      </c>
      <c r="Q3850" t="s">
        <v>60</v>
      </c>
    </row>
    <row r="3851" spans="1:17" x14ac:dyDescent="0.25">
      <c r="A3851" t="s">
        <v>30</v>
      </c>
      <c r="B3851" t="s">
        <v>36</v>
      </c>
      <c r="C3851" t="s">
        <v>53</v>
      </c>
      <c r="D3851" t="s">
        <v>26</v>
      </c>
      <c r="E3851" s="2">
        <v>22</v>
      </c>
      <c r="F3851" t="str">
        <f t="shared" si="60"/>
        <v>Average Per Ton1-in-2October Monthly System Peak DayAll22</v>
      </c>
      <c r="G3851">
        <v>0.4326624</v>
      </c>
      <c r="H3851">
        <v>0.4326624</v>
      </c>
      <c r="I3851">
        <v>67.468900000000005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4789</v>
      </c>
      <c r="P3851" t="s">
        <v>59</v>
      </c>
      <c r="Q3851" t="s">
        <v>60</v>
      </c>
    </row>
    <row r="3852" spans="1:17" x14ac:dyDescent="0.25">
      <c r="A3852" t="s">
        <v>28</v>
      </c>
      <c r="B3852" t="s">
        <v>36</v>
      </c>
      <c r="C3852" t="s">
        <v>53</v>
      </c>
      <c r="D3852" t="s">
        <v>26</v>
      </c>
      <c r="E3852" s="2">
        <v>22</v>
      </c>
      <c r="F3852" t="str">
        <f t="shared" si="60"/>
        <v>Average Per Premise1-in-2October Monthly System Peak DayAll22</v>
      </c>
      <c r="G3852">
        <v>3.9694630000000002</v>
      </c>
      <c r="H3852">
        <v>3.9694630000000002</v>
      </c>
      <c r="I3852">
        <v>67.468900000000005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4789</v>
      </c>
      <c r="P3852" t="s">
        <v>59</v>
      </c>
      <c r="Q3852" t="s">
        <v>60</v>
      </c>
    </row>
    <row r="3853" spans="1:17" x14ac:dyDescent="0.25">
      <c r="A3853" t="s">
        <v>29</v>
      </c>
      <c r="B3853" t="s">
        <v>36</v>
      </c>
      <c r="C3853" t="s">
        <v>53</v>
      </c>
      <c r="D3853" t="s">
        <v>26</v>
      </c>
      <c r="E3853" s="2">
        <v>22</v>
      </c>
      <c r="F3853" t="str">
        <f t="shared" si="60"/>
        <v>Average Per Device1-in-2October Monthly System Peak DayAll22</v>
      </c>
      <c r="G3853">
        <v>1.679011</v>
      </c>
      <c r="H3853">
        <v>1.679011</v>
      </c>
      <c r="I3853">
        <v>67.468900000000005</v>
      </c>
      <c r="J3853">
        <v>0</v>
      </c>
      <c r="K3853">
        <v>0</v>
      </c>
      <c r="L3853">
        <v>0</v>
      </c>
      <c r="M3853">
        <v>0</v>
      </c>
      <c r="N3853">
        <v>0</v>
      </c>
      <c r="O3853">
        <v>4789</v>
      </c>
      <c r="P3853" t="s">
        <v>59</v>
      </c>
      <c r="Q3853" t="s">
        <v>60</v>
      </c>
    </row>
    <row r="3854" spans="1:17" x14ac:dyDescent="0.25">
      <c r="A3854" t="s">
        <v>43</v>
      </c>
      <c r="B3854" t="s">
        <v>36</v>
      </c>
      <c r="C3854" t="s">
        <v>53</v>
      </c>
      <c r="D3854" t="s">
        <v>26</v>
      </c>
      <c r="E3854" s="2">
        <v>22</v>
      </c>
      <c r="F3854" t="str">
        <f t="shared" si="60"/>
        <v>Aggregate1-in-2October Monthly System Peak DayAll22</v>
      </c>
      <c r="G3854">
        <v>19.00976</v>
      </c>
      <c r="H3854">
        <v>19.00976</v>
      </c>
      <c r="I3854">
        <v>67.468900000000005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4789</v>
      </c>
      <c r="P3854" t="s">
        <v>59</v>
      </c>
      <c r="Q3854" t="s">
        <v>60</v>
      </c>
    </row>
    <row r="3855" spans="1:17" x14ac:dyDescent="0.25">
      <c r="A3855" t="s">
        <v>30</v>
      </c>
      <c r="B3855" t="s">
        <v>36</v>
      </c>
      <c r="C3855" t="s">
        <v>54</v>
      </c>
      <c r="D3855" t="s">
        <v>48</v>
      </c>
      <c r="E3855" s="2">
        <v>22</v>
      </c>
      <c r="F3855" t="str">
        <f t="shared" si="60"/>
        <v>Average Per Ton1-in-2September Monthly System Peak Day30% Cycling22</v>
      </c>
      <c r="G3855">
        <v>0.53724810000000001</v>
      </c>
      <c r="H3855">
        <v>0.53724819999999995</v>
      </c>
      <c r="I3855">
        <v>73.797700000000006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1337</v>
      </c>
      <c r="P3855" t="s">
        <v>59</v>
      </c>
      <c r="Q3855" t="s">
        <v>60</v>
      </c>
    </row>
    <row r="3856" spans="1:17" x14ac:dyDescent="0.25">
      <c r="A3856" t="s">
        <v>28</v>
      </c>
      <c r="B3856" t="s">
        <v>36</v>
      </c>
      <c r="C3856" t="s">
        <v>54</v>
      </c>
      <c r="D3856" t="s">
        <v>48</v>
      </c>
      <c r="E3856" s="2">
        <v>22</v>
      </c>
      <c r="F3856" t="str">
        <f t="shared" si="60"/>
        <v>Average Per Premise1-in-2September Monthly System Peak Day30% Cycling22</v>
      </c>
      <c r="G3856">
        <v>5.6999740000000001</v>
      </c>
      <c r="H3856">
        <v>5.6999740000000001</v>
      </c>
      <c r="I3856">
        <v>73.797700000000006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1337</v>
      </c>
      <c r="P3856" t="s">
        <v>59</v>
      </c>
      <c r="Q3856" t="s">
        <v>60</v>
      </c>
    </row>
    <row r="3857" spans="1:17" x14ac:dyDescent="0.25">
      <c r="A3857" t="s">
        <v>29</v>
      </c>
      <c r="B3857" t="s">
        <v>36</v>
      </c>
      <c r="C3857" t="s">
        <v>54</v>
      </c>
      <c r="D3857" t="s">
        <v>48</v>
      </c>
      <c r="E3857" s="2">
        <v>22</v>
      </c>
      <c r="F3857" t="str">
        <f t="shared" si="60"/>
        <v>Average Per Device1-in-2September Monthly System Peak Day30% Cycling22</v>
      </c>
      <c r="G3857">
        <v>2.0873360000000001</v>
      </c>
      <c r="H3857">
        <v>2.0873360000000001</v>
      </c>
      <c r="I3857">
        <v>73.797700000000006</v>
      </c>
      <c r="J3857">
        <v>0</v>
      </c>
      <c r="K3857">
        <v>0</v>
      </c>
      <c r="L3857">
        <v>0</v>
      </c>
      <c r="M3857">
        <v>0</v>
      </c>
      <c r="N3857">
        <v>0</v>
      </c>
      <c r="O3857">
        <v>1337</v>
      </c>
      <c r="P3857" t="s">
        <v>59</v>
      </c>
      <c r="Q3857" t="s">
        <v>60</v>
      </c>
    </row>
    <row r="3858" spans="1:17" x14ac:dyDescent="0.25">
      <c r="A3858" t="s">
        <v>43</v>
      </c>
      <c r="B3858" t="s">
        <v>36</v>
      </c>
      <c r="C3858" t="s">
        <v>54</v>
      </c>
      <c r="D3858" t="s">
        <v>48</v>
      </c>
      <c r="E3858" s="2">
        <v>22</v>
      </c>
      <c r="F3858" t="str">
        <f t="shared" si="60"/>
        <v>Aggregate1-in-2September Monthly System Peak Day30% Cycling22</v>
      </c>
      <c r="G3858">
        <v>7.6208650000000002</v>
      </c>
      <c r="H3858">
        <v>7.6208650000000002</v>
      </c>
      <c r="I3858">
        <v>73.797700000000006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1337</v>
      </c>
      <c r="P3858" t="s">
        <v>59</v>
      </c>
      <c r="Q3858" t="s">
        <v>60</v>
      </c>
    </row>
    <row r="3859" spans="1:17" x14ac:dyDescent="0.25">
      <c r="A3859" t="s">
        <v>30</v>
      </c>
      <c r="B3859" t="s">
        <v>36</v>
      </c>
      <c r="C3859" t="s">
        <v>54</v>
      </c>
      <c r="D3859" t="s">
        <v>31</v>
      </c>
      <c r="E3859" s="2">
        <v>22</v>
      </c>
      <c r="F3859" t="str">
        <f t="shared" si="60"/>
        <v>Average Per Ton1-in-2September Monthly System Peak Day50% Cycling22</v>
      </c>
      <c r="G3859">
        <v>0.50635189999999997</v>
      </c>
      <c r="H3859">
        <v>0.50635200000000002</v>
      </c>
      <c r="I3859">
        <v>74.142099999999999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3452</v>
      </c>
      <c r="P3859" t="s">
        <v>59</v>
      </c>
      <c r="Q3859" t="s">
        <v>60</v>
      </c>
    </row>
    <row r="3860" spans="1:17" x14ac:dyDescent="0.25">
      <c r="A3860" t="s">
        <v>28</v>
      </c>
      <c r="B3860" t="s">
        <v>36</v>
      </c>
      <c r="C3860" t="s">
        <v>54</v>
      </c>
      <c r="D3860" t="s">
        <v>31</v>
      </c>
      <c r="E3860" s="2">
        <v>22</v>
      </c>
      <c r="F3860" t="str">
        <f t="shared" si="60"/>
        <v>Average Per Premise1-in-2September Monthly System Peak Day50% Cycling22</v>
      </c>
      <c r="G3860">
        <v>4.3640879999999997</v>
      </c>
      <c r="H3860">
        <v>4.3640879999999997</v>
      </c>
      <c r="I3860">
        <v>74.142099999999999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3452</v>
      </c>
      <c r="P3860" t="s">
        <v>59</v>
      </c>
      <c r="Q3860" t="s">
        <v>60</v>
      </c>
    </row>
    <row r="3861" spans="1:17" x14ac:dyDescent="0.25">
      <c r="A3861" t="s">
        <v>29</v>
      </c>
      <c r="B3861" t="s">
        <v>36</v>
      </c>
      <c r="C3861" t="s">
        <v>54</v>
      </c>
      <c r="D3861" t="s">
        <v>31</v>
      </c>
      <c r="E3861" s="2">
        <v>22</v>
      </c>
      <c r="F3861" t="str">
        <f t="shared" si="60"/>
        <v>Average Per Device1-in-2September Monthly System Peak Day50% Cycling22</v>
      </c>
      <c r="G3861">
        <v>1.9638679999999999</v>
      </c>
      <c r="H3861">
        <v>1.9638679999999999</v>
      </c>
      <c r="I3861">
        <v>74.142099999999999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3452</v>
      </c>
      <c r="P3861" t="s">
        <v>59</v>
      </c>
      <c r="Q3861" t="s">
        <v>60</v>
      </c>
    </row>
    <row r="3862" spans="1:17" x14ac:dyDescent="0.25">
      <c r="A3862" t="s">
        <v>43</v>
      </c>
      <c r="B3862" t="s">
        <v>36</v>
      </c>
      <c r="C3862" t="s">
        <v>54</v>
      </c>
      <c r="D3862" t="s">
        <v>31</v>
      </c>
      <c r="E3862" s="2">
        <v>22</v>
      </c>
      <c r="F3862" t="str">
        <f t="shared" si="60"/>
        <v>Aggregate1-in-2September Monthly System Peak Day50% Cycling22</v>
      </c>
      <c r="G3862">
        <v>15.064830000000001</v>
      </c>
      <c r="H3862">
        <v>15.064830000000001</v>
      </c>
      <c r="I3862">
        <v>74.142099999999999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3452</v>
      </c>
      <c r="P3862" t="s">
        <v>59</v>
      </c>
      <c r="Q3862" t="s">
        <v>60</v>
      </c>
    </row>
    <row r="3863" spans="1:17" x14ac:dyDescent="0.25">
      <c r="A3863" t="s">
        <v>30</v>
      </c>
      <c r="B3863" t="s">
        <v>36</v>
      </c>
      <c r="C3863" t="s">
        <v>54</v>
      </c>
      <c r="D3863" t="s">
        <v>26</v>
      </c>
      <c r="E3863" s="2">
        <v>22</v>
      </c>
      <c r="F3863" t="str">
        <f t="shared" si="60"/>
        <v>Average Per Ton1-in-2September Monthly System Peak DayAll22</v>
      </c>
      <c r="G3863">
        <v>0.51497820000000005</v>
      </c>
      <c r="H3863">
        <v>0.51497820000000005</v>
      </c>
      <c r="I3863">
        <v>74.046000000000006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4789</v>
      </c>
      <c r="P3863" t="s">
        <v>59</v>
      </c>
      <c r="Q3863" t="s">
        <v>60</v>
      </c>
    </row>
    <row r="3864" spans="1:17" x14ac:dyDescent="0.25">
      <c r="A3864" t="s">
        <v>28</v>
      </c>
      <c r="B3864" t="s">
        <v>36</v>
      </c>
      <c r="C3864" t="s">
        <v>54</v>
      </c>
      <c r="D3864" t="s">
        <v>26</v>
      </c>
      <c r="E3864" s="2">
        <v>22</v>
      </c>
      <c r="F3864" t="str">
        <f t="shared" si="60"/>
        <v>Average Per Premise1-in-2September Monthly System Peak DayAll22</v>
      </c>
      <c r="G3864">
        <v>4.7246699999999997</v>
      </c>
      <c r="H3864">
        <v>4.7246699999999997</v>
      </c>
      <c r="I3864">
        <v>74.046000000000006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4789</v>
      </c>
      <c r="P3864" t="s">
        <v>59</v>
      </c>
      <c r="Q3864" t="s">
        <v>60</v>
      </c>
    </row>
    <row r="3865" spans="1:17" x14ac:dyDescent="0.25">
      <c r="A3865" t="s">
        <v>29</v>
      </c>
      <c r="B3865" t="s">
        <v>36</v>
      </c>
      <c r="C3865" t="s">
        <v>54</v>
      </c>
      <c r="D3865" t="s">
        <v>26</v>
      </c>
      <c r="E3865" s="2">
        <v>22</v>
      </c>
      <c r="F3865" t="str">
        <f t="shared" si="60"/>
        <v>Average Per Device1-in-2September Monthly System Peak DayAll22</v>
      </c>
      <c r="G3865">
        <v>1.9984489999999999</v>
      </c>
      <c r="H3865">
        <v>1.9984489999999999</v>
      </c>
      <c r="I3865">
        <v>74.046000000000006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4789</v>
      </c>
      <c r="P3865" t="s">
        <v>59</v>
      </c>
      <c r="Q3865" t="s">
        <v>60</v>
      </c>
    </row>
    <row r="3866" spans="1:17" x14ac:dyDescent="0.25">
      <c r="A3866" t="s">
        <v>43</v>
      </c>
      <c r="B3866" t="s">
        <v>36</v>
      </c>
      <c r="C3866" t="s">
        <v>54</v>
      </c>
      <c r="D3866" t="s">
        <v>26</v>
      </c>
      <c r="E3866" s="2">
        <v>22</v>
      </c>
      <c r="F3866" t="str">
        <f t="shared" si="60"/>
        <v>Aggregate1-in-2September Monthly System Peak DayAll22</v>
      </c>
      <c r="G3866">
        <v>22.626439999999999</v>
      </c>
      <c r="H3866">
        <v>22.626439999999999</v>
      </c>
      <c r="I3866">
        <v>74.046000000000006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4789</v>
      </c>
      <c r="P3866" t="s">
        <v>59</v>
      </c>
      <c r="Q3866" t="s">
        <v>60</v>
      </c>
    </row>
    <row r="3867" spans="1:17" x14ac:dyDescent="0.25">
      <c r="A3867" t="s">
        <v>30</v>
      </c>
      <c r="B3867" t="s">
        <v>36</v>
      </c>
      <c r="C3867" t="s">
        <v>49</v>
      </c>
      <c r="D3867" t="s">
        <v>48</v>
      </c>
      <c r="E3867" s="2">
        <v>23</v>
      </c>
      <c r="F3867" t="str">
        <f t="shared" si="60"/>
        <v>Average Per Ton1-in-2August Monthly System Peak Day30% Cycling23</v>
      </c>
      <c r="G3867">
        <v>0.44883970000000001</v>
      </c>
      <c r="H3867">
        <v>0.44883970000000001</v>
      </c>
      <c r="I3867">
        <v>72.593299999999999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1337</v>
      </c>
      <c r="P3867" t="s">
        <v>59</v>
      </c>
      <c r="Q3867" t="s">
        <v>60</v>
      </c>
    </row>
    <row r="3868" spans="1:17" x14ac:dyDescent="0.25">
      <c r="A3868" t="s">
        <v>28</v>
      </c>
      <c r="B3868" t="s">
        <v>36</v>
      </c>
      <c r="C3868" t="s">
        <v>49</v>
      </c>
      <c r="D3868" t="s">
        <v>48</v>
      </c>
      <c r="E3868" s="2">
        <v>23</v>
      </c>
      <c r="F3868" t="str">
        <f t="shared" si="60"/>
        <v>Average Per Premise1-in-2August Monthly System Peak Day30% Cycling23</v>
      </c>
      <c r="G3868">
        <v>4.7619980000000002</v>
      </c>
      <c r="H3868">
        <v>4.7619980000000002</v>
      </c>
      <c r="I3868">
        <v>72.593299999999999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1337</v>
      </c>
      <c r="P3868" t="s">
        <v>59</v>
      </c>
      <c r="Q3868" t="s">
        <v>60</v>
      </c>
    </row>
    <row r="3869" spans="1:17" x14ac:dyDescent="0.25">
      <c r="A3869" t="s">
        <v>29</v>
      </c>
      <c r="B3869" t="s">
        <v>36</v>
      </c>
      <c r="C3869" t="s">
        <v>49</v>
      </c>
      <c r="D3869" t="s">
        <v>48</v>
      </c>
      <c r="E3869" s="2">
        <v>23</v>
      </c>
      <c r="F3869" t="str">
        <f t="shared" si="60"/>
        <v>Average Per Device1-in-2August Monthly System Peak Day30% Cycling23</v>
      </c>
      <c r="G3869">
        <v>1.743849</v>
      </c>
      <c r="H3869">
        <v>1.743849</v>
      </c>
      <c r="I3869">
        <v>72.593299999999999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1337</v>
      </c>
      <c r="P3869" t="s">
        <v>59</v>
      </c>
      <c r="Q3869" t="s">
        <v>60</v>
      </c>
    </row>
    <row r="3870" spans="1:17" x14ac:dyDescent="0.25">
      <c r="A3870" t="s">
        <v>43</v>
      </c>
      <c r="B3870" t="s">
        <v>36</v>
      </c>
      <c r="C3870" t="s">
        <v>49</v>
      </c>
      <c r="D3870" t="s">
        <v>48</v>
      </c>
      <c r="E3870" s="2">
        <v>23</v>
      </c>
      <c r="F3870" t="str">
        <f t="shared" si="60"/>
        <v>Aggregate1-in-2August Monthly System Peak Day30% Cycling23</v>
      </c>
      <c r="G3870">
        <v>6.3667920000000002</v>
      </c>
      <c r="H3870">
        <v>6.3667920000000002</v>
      </c>
      <c r="I3870">
        <v>72.593299999999999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1337</v>
      </c>
      <c r="P3870" t="s">
        <v>59</v>
      </c>
      <c r="Q3870" t="s">
        <v>60</v>
      </c>
    </row>
    <row r="3871" spans="1:17" x14ac:dyDescent="0.25">
      <c r="A3871" t="s">
        <v>30</v>
      </c>
      <c r="B3871" t="s">
        <v>36</v>
      </c>
      <c r="C3871" t="s">
        <v>49</v>
      </c>
      <c r="D3871" t="s">
        <v>31</v>
      </c>
      <c r="E3871" s="2">
        <v>23</v>
      </c>
      <c r="F3871" t="str">
        <f t="shared" si="60"/>
        <v>Average Per Ton1-in-2August Monthly System Peak Day50% Cycling23</v>
      </c>
      <c r="G3871">
        <v>0.4403628</v>
      </c>
      <c r="H3871">
        <v>0.4403628</v>
      </c>
      <c r="I3871">
        <v>72.623999999999995</v>
      </c>
      <c r="J3871">
        <v>0</v>
      </c>
      <c r="K3871">
        <v>0</v>
      </c>
      <c r="L3871">
        <v>0</v>
      </c>
      <c r="M3871">
        <v>0</v>
      </c>
      <c r="N3871">
        <v>0</v>
      </c>
      <c r="O3871">
        <v>3452</v>
      </c>
      <c r="P3871" t="s">
        <v>59</v>
      </c>
      <c r="Q3871" t="s">
        <v>60</v>
      </c>
    </row>
    <row r="3872" spans="1:17" x14ac:dyDescent="0.25">
      <c r="A3872" t="s">
        <v>28</v>
      </c>
      <c r="B3872" t="s">
        <v>36</v>
      </c>
      <c r="C3872" t="s">
        <v>49</v>
      </c>
      <c r="D3872" t="s">
        <v>31</v>
      </c>
      <c r="E3872" s="2">
        <v>23</v>
      </c>
      <c r="F3872" t="str">
        <f t="shared" si="60"/>
        <v>Average Per Premise1-in-2August Monthly System Peak Day50% Cycling23</v>
      </c>
      <c r="G3872">
        <v>3.7953489999999999</v>
      </c>
      <c r="H3872">
        <v>3.7953489999999999</v>
      </c>
      <c r="I3872">
        <v>72.623999999999995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3452</v>
      </c>
      <c r="P3872" t="s">
        <v>59</v>
      </c>
      <c r="Q3872" t="s">
        <v>60</v>
      </c>
    </row>
    <row r="3873" spans="1:17" x14ac:dyDescent="0.25">
      <c r="A3873" t="s">
        <v>29</v>
      </c>
      <c r="B3873" t="s">
        <v>36</v>
      </c>
      <c r="C3873" t="s">
        <v>49</v>
      </c>
      <c r="D3873" t="s">
        <v>31</v>
      </c>
      <c r="E3873" s="2">
        <v>23</v>
      </c>
      <c r="F3873" t="str">
        <f t="shared" si="60"/>
        <v>Average Per Device1-in-2August Monthly System Peak Day50% Cycling23</v>
      </c>
      <c r="G3873">
        <v>1.707932</v>
      </c>
      <c r="H3873">
        <v>1.707932</v>
      </c>
      <c r="I3873">
        <v>72.623999999999995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3452</v>
      </c>
      <c r="P3873" t="s">
        <v>59</v>
      </c>
      <c r="Q3873" t="s">
        <v>60</v>
      </c>
    </row>
    <row r="3874" spans="1:17" x14ac:dyDescent="0.25">
      <c r="A3874" t="s">
        <v>43</v>
      </c>
      <c r="B3874" t="s">
        <v>36</v>
      </c>
      <c r="C3874" t="s">
        <v>49</v>
      </c>
      <c r="D3874" t="s">
        <v>31</v>
      </c>
      <c r="E3874" s="2">
        <v>23</v>
      </c>
      <c r="F3874" t="str">
        <f t="shared" si="60"/>
        <v>Aggregate1-in-2August Monthly System Peak Day50% Cycling23</v>
      </c>
      <c r="G3874">
        <v>13.10154</v>
      </c>
      <c r="H3874">
        <v>13.10154</v>
      </c>
      <c r="I3874">
        <v>72.623999999999995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3452</v>
      </c>
      <c r="P3874" t="s">
        <v>59</v>
      </c>
      <c r="Q3874" t="s">
        <v>60</v>
      </c>
    </row>
    <row r="3875" spans="1:17" x14ac:dyDescent="0.25">
      <c r="A3875" t="s">
        <v>30</v>
      </c>
      <c r="B3875" t="s">
        <v>36</v>
      </c>
      <c r="C3875" t="s">
        <v>49</v>
      </c>
      <c r="D3875" t="s">
        <v>26</v>
      </c>
      <c r="E3875" s="2">
        <v>23</v>
      </c>
      <c r="F3875" t="str">
        <f t="shared" si="60"/>
        <v>Average Per Ton1-in-2August Monthly System Peak DayAll23</v>
      </c>
      <c r="G3875">
        <v>0.4427296</v>
      </c>
      <c r="H3875">
        <v>0.4427296</v>
      </c>
      <c r="I3875">
        <v>72.615499999999997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4789</v>
      </c>
      <c r="P3875" t="s">
        <v>59</v>
      </c>
      <c r="Q3875" t="s">
        <v>60</v>
      </c>
    </row>
    <row r="3876" spans="1:17" x14ac:dyDescent="0.25">
      <c r="A3876" t="s">
        <v>28</v>
      </c>
      <c r="B3876" t="s">
        <v>36</v>
      </c>
      <c r="C3876" t="s">
        <v>49</v>
      </c>
      <c r="D3876" t="s">
        <v>26</v>
      </c>
      <c r="E3876" s="2">
        <v>23</v>
      </c>
      <c r="F3876" t="str">
        <f t="shared" si="60"/>
        <v>Average Per Premise1-in-2August Monthly System Peak DayAll23</v>
      </c>
      <c r="G3876">
        <v>4.0618249999999998</v>
      </c>
      <c r="H3876">
        <v>4.0618239999999997</v>
      </c>
      <c r="I3876">
        <v>72.615499999999997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4789</v>
      </c>
      <c r="P3876" t="s">
        <v>59</v>
      </c>
      <c r="Q3876" t="s">
        <v>60</v>
      </c>
    </row>
    <row r="3877" spans="1:17" x14ac:dyDescent="0.25">
      <c r="A3877" t="s">
        <v>29</v>
      </c>
      <c r="B3877" t="s">
        <v>36</v>
      </c>
      <c r="C3877" t="s">
        <v>49</v>
      </c>
      <c r="D3877" t="s">
        <v>26</v>
      </c>
      <c r="E3877" s="2">
        <v>23</v>
      </c>
      <c r="F3877" t="str">
        <f t="shared" si="60"/>
        <v>Average Per Device1-in-2August Monthly System Peak DayAll23</v>
      </c>
      <c r="G3877">
        <v>1.718078</v>
      </c>
      <c r="H3877">
        <v>1.718078</v>
      </c>
      <c r="I3877">
        <v>72.615499999999997</v>
      </c>
      <c r="J3877">
        <v>0</v>
      </c>
      <c r="K3877">
        <v>0</v>
      </c>
      <c r="L3877">
        <v>0</v>
      </c>
      <c r="M3877">
        <v>0</v>
      </c>
      <c r="N3877">
        <v>0</v>
      </c>
      <c r="O3877">
        <v>4789</v>
      </c>
      <c r="P3877" t="s">
        <v>59</v>
      </c>
      <c r="Q3877" t="s">
        <v>60</v>
      </c>
    </row>
    <row r="3878" spans="1:17" x14ac:dyDescent="0.25">
      <c r="A3878" t="s">
        <v>43</v>
      </c>
      <c r="B3878" t="s">
        <v>36</v>
      </c>
      <c r="C3878" t="s">
        <v>49</v>
      </c>
      <c r="D3878" t="s">
        <v>26</v>
      </c>
      <c r="E3878" s="2">
        <v>23</v>
      </c>
      <c r="F3878" t="str">
        <f t="shared" si="60"/>
        <v>Aggregate1-in-2August Monthly System Peak DayAll23</v>
      </c>
      <c r="G3878">
        <v>19.452079999999999</v>
      </c>
      <c r="H3878">
        <v>19.452079999999999</v>
      </c>
      <c r="I3878">
        <v>72.615499999999997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4789</v>
      </c>
      <c r="P3878" t="s">
        <v>59</v>
      </c>
      <c r="Q3878" t="s">
        <v>60</v>
      </c>
    </row>
    <row r="3879" spans="1:17" x14ac:dyDescent="0.25">
      <c r="A3879" t="s">
        <v>30</v>
      </c>
      <c r="B3879" t="s">
        <v>36</v>
      </c>
      <c r="C3879" t="s">
        <v>37</v>
      </c>
      <c r="D3879" t="s">
        <v>48</v>
      </c>
      <c r="E3879" s="2">
        <v>23</v>
      </c>
      <c r="F3879" t="str">
        <f t="shared" si="60"/>
        <v>Average Per Ton1-in-2August Typical Event Day30% Cycling23</v>
      </c>
      <c r="G3879">
        <v>0.40727550000000001</v>
      </c>
      <c r="H3879">
        <v>0.40727550000000001</v>
      </c>
      <c r="I3879">
        <v>70.0565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1337</v>
      </c>
      <c r="P3879" t="s">
        <v>59</v>
      </c>
      <c r="Q3879" t="s">
        <v>60</v>
      </c>
    </row>
    <row r="3880" spans="1:17" x14ac:dyDescent="0.25">
      <c r="A3880" t="s">
        <v>28</v>
      </c>
      <c r="B3880" t="s">
        <v>36</v>
      </c>
      <c r="C3880" t="s">
        <v>37</v>
      </c>
      <c r="D3880" t="s">
        <v>48</v>
      </c>
      <c r="E3880" s="2">
        <v>23</v>
      </c>
      <c r="F3880" t="str">
        <f t="shared" si="60"/>
        <v>Average Per Premise1-in-2August Typical Event Day30% Cycling23</v>
      </c>
      <c r="G3880">
        <v>4.3210199999999999</v>
      </c>
      <c r="H3880">
        <v>4.3210199999999999</v>
      </c>
      <c r="I3880">
        <v>70.0565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1337</v>
      </c>
      <c r="P3880" t="s">
        <v>59</v>
      </c>
      <c r="Q3880" t="s">
        <v>60</v>
      </c>
    </row>
    <row r="3881" spans="1:17" x14ac:dyDescent="0.25">
      <c r="A3881" t="s">
        <v>29</v>
      </c>
      <c r="B3881" t="s">
        <v>36</v>
      </c>
      <c r="C3881" t="s">
        <v>37</v>
      </c>
      <c r="D3881" t="s">
        <v>48</v>
      </c>
      <c r="E3881" s="2">
        <v>23</v>
      </c>
      <c r="F3881" t="str">
        <f t="shared" si="60"/>
        <v>Average Per Device1-in-2August Typical Event Day30% Cycling23</v>
      </c>
      <c r="G3881">
        <v>1.582362</v>
      </c>
      <c r="H3881">
        <v>1.582362</v>
      </c>
      <c r="I3881">
        <v>70.0565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1337</v>
      </c>
      <c r="P3881" t="s">
        <v>59</v>
      </c>
      <c r="Q3881" t="s">
        <v>60</v>
      </c>
    </row>
    <row r="3882" spans="1:17" x14ac:dyDescent="0.25">
      <c r="A3882" t="s">
        <v>43</v>
      </c>
      <c r="B3882" t="s">
        <v>36</v>
      </c>
      <c r="C3882" t="s">
        <v>37</v>
      </c>
      <c r="D3882" t="s">
        <v>48</v>
      </c>
      <c r="E3882" s="2">
        <v>23</v>
      </c>
      <c r="F3882" t="str">
        <f t="shared" si="60"/>
        <v>Aggregate1-in-2August Typical Event Day30% Cycling23</v>
      </c>
      <c r="G3882">
        <v>5.7772040000000002</v>
      </c>
      <c r="H3882">
        <v>5.7772040000000002</v>
      </c>
      <c r="I3882">
        <v>70.0565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1337</v>
      </c>
      <c r="P3882" t="s">
        <v>59</v>
      </c>
      <c r="Q3882" t="s">
        <v>60</v>
      </c>
    </row>
    <row r="3883" spans="1:17" x14ac:dyDescent="0.25">
      <c r="A3883" t="s">
        <v>30</v>
      </c>
      <c r="B3883" t="s">
        <v>36</v>
      </c>
      <c r="C3883" t="s">
        <v>37</v>
      </c>
      <c r="D3883" t="s">
        <v>31</v>
      </c>
      <c r="E3883" s="2">
        <v>23</v>
      </c>
      <c r="F3883" t="str">
        <f t="shared" si="60"/>
        <v>Average Per Ton1-in-2August Typical Event Day50% Cycling23</v>
      </c>
      <c r="G3883">
        <v>0.42327819999999999</v>
      </c>
      <c r="H3883">
        <v>0.42327809999999999</v>
      </c>
      <c r="I3883">
        <v>70.198300000000003</v>
      </c>
      <c r="J3883">
        <v>0</v>
      </c>
      <c r="K3883">
        <v>0</v>
      </c>
      <c r="L3883">
        <v>0</v>
      </c>
      <c r="M3883">
        <v>0</v>
      </c>
      <c r="N3883">
        <v>0</v>
      </c>
      <c r="O3883">
        <v>3452</v>
      </c>
      <c r="P3883" t="s">
        <v>59</v>
      </c>
      <c r="Q3883" t="s">
        <v>60</v>
      </c>
    </row>
    <row r="3884" spans="1:17" x14ac:dyDescent="0.25">
      <c r="A3884" t="s">
        <v>28</v>
      </c>
      <c r="B3884" t="s">
        <v>36</v>
      </c>
      <c r="C3884" t="s">
        <v>37</v>
      </c>
      <c r="D3884" t="s">
        <v>31</v>
      </c>
      <c r="E3884" s="2">
        <v>23</v>
      </c>
      <c r="F3884" t="str">
        <f t="shared" si="60"/>
        <v>Average Per Premise1-in-2August Typical Event Day50% Cycling23</v>
      </c>
      <c r="G3884">
        <v>3.648101</v>
      </c>
      <c r="H3884">
        <v>3.648101</v>
      </c>
      <c r="I3884">
        <v>70.198300000000003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3452</v>
      </c>
      <c r="P3884" t="s">
        <v>59</v>
      </c>
      <c r="Q3884" t="s">
        <v>60</v>
      </c>
    </row>
    <row r="3885" spans="1:17" x14ac:dyDescent="0.25">
      <c r="A3885" t="s">
        <v>29</v>
      </c>
      <c r="B3885" t="s">
        <v>36</v>
      </c>
      <c r="C3885" t="s">
        <v>37</v>
      </c>
      <c r="D3885" t="s">
        <v>31</v>
      </c>
      <c r="E3885" s="2">
        <v>23</v>
      </c>
      <c r="F3885" t="str">
        <f t="shared" si="60"/>
        <v>Average Per Device1-in-2August Typical Event Day50% Cycling23</v>
      </c>
      <c r="G3885">
        <v>1.641669</v>
      </c>
      <c r="H3885">
        <v>1.641669</v>
      </c>
      <c r="I3885">
        <v>70.198300000000003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3452</v>
      </c>
      <c r="P3885" t="s">
        <v>59</v>
      </c>
      <c r="Q3885" t="s">
        <v>60</v>
      </c>
    </row>
    <row r="3886" spans="1:17" x14ac:dyDescent="0.25">
      <c r="A3886" t="s">
        <v>43</v>
      </c>
      <c r="B3886" t="s">
        <v>36</v>
      </c>
      <c r="C3886" t="s">
        <v>37</v>
      </c>
      <c r="D3886" t="s">
        <v>31</v>
      </c>
      <c r="E3886" s="2">
        <v>23</v>
      </c>
      <c r="F3886" t="str">
        <f t="shared" si="60"/>
        <v>Aggregate1-in-2August Typical Event Day50% Cycling23</v>
      </c>
      <c r="G3886">
        <v>12.593249999999999</v>
      </c>
      <c r="H3886">
        <v>12.593249999999999</v>
      </c>
      <c r="I3886">
        <v>70.198300000000003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3452</v>
      </c>
      <c r="P3886" t="s">
        <v>59</v>
      </c>
      <c r="Q3886" t="s">
        <v>60</v>
      </c>
    </row>
    <row r="3887" spans="1:17" x14ac:dyDescent="0.25">
      <c r="A3887" t="s">
        <v>30</v>
      </c>
      <c r="B3887" t="s">
        <v>36</v>
      </c>
      <c r="C3887" t="s">
        <v>37</v>
      </c>
      <c r="D3887" t="s">
        <v>26</v>
      </c>
      <c r="E3887" s="2">
        <v>23</v>
      </c>
      <c r="F3887" t="str">
        <f t="shared" si="60"/>
        <v>Average Per Ton1-in-2August Typical Event DayAll23</v>
      </c>
      <c r="G3887">
        <v>0.41881020000000002</v>
      </c>
      <c r="H3887">
        <v>0.41881020000000002</v>
      </c>
      <c r="I3887">
        <v>70.158699999999996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4789</v>
      </c>
      <c r="P3887" t="s">
        <v>59</v>
      </c>
      <c r="Q3887" t="s">
        <v>60</v>
      </c>
    </row>
    <row r="3888" spans="1:17" x14ac:dyDescent="0.25">
      <c r="A3888" t="s">
        <v>28</v>
      </c>
      <c r="B3888" t="s">
        <v>36</v>
      </c>
      <c r="C3888" t="s">
        <v>37</v>
      </c>
      <c r="D3888" t="s">
        <v>26</v>
      </c>
      <c r="E3888" s="2">
        <v>23</v>
      </c>
      <c r="F3888" t="str">
        <f t="shared" si="60"/>
        <v>Average Per Premise1-in-2August Typical Event DayAll23</v>
      </c>
      <c r="G3888">
        <v>3.8423759999999998</v>
      </c>
      <c r="H3888">
        <v>3.8423759999999998</v>
      </c>
      <c r="I3888">
        <v>70.158699999999996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4789</v>
      </c>
      <c r="P3888" t="s">
        <v>59</v>
      </c>
      <c r="Q3888" t="s">
        <v>60</v>
      </c>
    </row>
    <row r="3889" spans="1:17" x14ac:dyDescent="0.25">
      <c r="A3889" t="s">
        <v>29</v>
      </c>
      <c r="B3889" t="s">
        <v>36</v>
      </c>
      <c r="C3889" t="s">
        <v>37</v>
      </c>
      <c r="D3889" t="s">
        <v>26</v>
      </c>
      <c r="E3889" s="2">
        <v>23</v>
      </c>
      <c r="F3889" t="str">
        <f t="shared" si="60"/>
        <v>Average Per Device1-in-2August Typical Event DayAll23</v>
      </c>
      <c r="G3889">
        <v>1.6252549999999999</v>
      </c>
      <c r="H3889">
        <v>1.6252549999999999</v>
      </c>
      <c r="I3889">
        <v>70.158699999999996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4789</v>
      </c>
      <c r="P3889" t="s">
        <v>59</v>
      </c>
      <c r="Q3889" t="s">
        <v>60</v>
      </c>
    </row>
    <row r="3890" spans="1:17" x14ac:dyDescent="0.25">
      <c r="A3890" t="s">
        <v>43</v>
      </c>
      <c r="B3890" t="s">
        <v>36</v>
      </c>
      <c r="C3890" t="s">
        <v>37</v>
      </c>
      <c r="D3890" t="s">
        <v>26</v>
      </c>
      <c r="E3890" s="2">
        <v>23</v>
      </c>
      <c r="F3890" t="str">
        <f t="shared" si="60"/>
        <v>Aggregate1-in-2August Typical Event DayAll23</v>
      </c>
      <c r="G3890">
        <v>18.401140000000002</v>
      </c>
      <c r="H3890">
        <v>18.401140000000002</v>
      </c>
      <c r="I3890">
        <v>70.158699999999996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4789</v>
      </c>
      <c r="P3890" t="s">
        <v>59</v>
      </c>
      <c r="Q3890" t="s">
        <v>60</v>
      </c>
    </row>
    <row r="3891" spans="1:17" x14ac:dyDescent="0.25">
      <c r="A3891" t="s">
        <v>30</v>
      </c>
      <c r="B3891" t="s">
        <v>36</v>
      </c>
      <c r="C3891" t="s">
        <v>50</v>
      </c>
      <c r="D3891" t="s">
        <v>48</v>
      </c>
      <c r="E3891" s="2">
        <v>23</v>
      </c>
      <c r="F3891" t="str">
        <f t="shared" si="60"/>
        <v>Average Per Ton1-in-2July Monthly System Peak Day30% Cycling23</v>
      </c>
      <c r="G3891">
        <v>0.38159920000000003</v>
      </c>
      <c r="H3891">
        <v>0.38159910000000002</v>
      </c>
      <c r="I3891">
        <v>70.410499999999999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1337</v>
      </c>
      <c r="P3891" t="s">
        <v>59</v>
      </c>
      <c r="Q3891" t="s">
        <v>60</v>
      </c>
    </row>
    <row r="3892" spans="1:17" x14ac:dyDescent="0.25">
      <c r="A3892" t="s">
        <v>28</v>
      </c>
      <c r="B3892" t="s">
        <v>36</v>
      </c>
      <c r="C3892" t="s">
        <v>50</v>
      </c>
      <c r="D3892" t="s">
        <v>48</v>
      </c>
      <c r="E3892" s="2">
        <v>23</v>
      </c>
      <c r="F3892" t="str">
        <f t="shared" si="60"/>
        <v>Average Per Premise1-in-2July Monthly System Peak Day30% Cycling23</v>
      </c>
      <c r="G3892">
        <v>4.0486050000000002</v>
      </c>
      <c r="H3892">
        <v>4.0486040000000001</v>
      </c>
      <c r="I3892">
        <v>70.410499999999999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1337</v>
      </c>
      <c r="P3892" t="s">
        <v>59</v>
      </c>
      <c r="Q3892" t="s">
        <v>60</v>
      </c>
    </row>
    <row r="3893" spans="1:17" x14ac:dyDescent="0.25">
      <c r="A3893" t="s">
        <v>29</v>
      </c>
      <c r="B3893" t="s">
        <v>36</v>
      </c>
      <c r="C3893" t="s">
        <v>50</v>
      </c>
      <c r="D3893" t="s">
        <v>48</v>
      </c>
      <c r="E3893" s="2">
        <v>23</v>
      </c>
      <c r="F3893" t="str">
        <f t="shared" si="60"/>
        <v>Average Per Device1-in-2July Monthly System Peak Day30% Cycling23</v>
      </c>
      <c r="G3893">
        <v>1.4826029999999999</v>
      </c>
      <c r="H3893">
        <v>1.4826029999999999</v>
      </c>
      <c r="I3893">
        <v>70.410499999999999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1337</v>
      </c>
      <c r="P3893" t="s">
        <v>59</v>
      </c>
      <c r="Q3893" t="s">
        <v>60</v>
      </c>
    </row>
    <row r="3894" spans="1:17" x14ac:dyDescent="0.25">
      <c r="A3894" t="s">
        <v>43</v>
      </c>
      <c r="B3894" t="s">
        <v>36</v>
      </c>
      <c r="C3894" t="s">
        <v>50</v>
      </c>
      <c r="D3894" t="s">
        <v>48</v>
      </c>
      <c r="E3894" s="2">
        <v>23</v>
      </c>
      <c r="F3894" t="str">
        <f t="shared" si="60"/>
        <v>Aggregate1-in-2July Monthly System Peak Day30% Cycling23</v>
      </c>
      <c r="G3894">
        <v>5.4129839999999998</v>
      </c>
      <c r="H3894">
        <v>5.4129839999999998</v>
      </c>
      <c r="I3894">
        <v>70.410499999999999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1337</v>
      </c>
      <c r="P3894" t="s">
        <v>59</v>
      </c>
      <c r="Q3894" t="s">
        <v>60</v>
      </c>
    </row>
    <row r="3895" spans="1:17" x14ac:dyDescent="0.25">
      <c r="A3895" t="s">
        <v>30</v>
      </c>
      <c r="B3895" t="s">
        <v>36</v>
      </c>
      <c r="C3895" t="s">
        <v>50</v>
      </c>
      <c r="D3895" t="s">
        <v>31</v>
      </c>
      <c r="E3895" s="2">
        <v>23</v>
      </c>
      <c r="F3895" t="str">
        <f t="shared" si="60"/>
        <v>Average Per Ton1-in-2July Monthly System Peak Day50% Cycling23</v>
      </c>
      <c r="G3895">
        <v>0.41323949999999998</v>
      </c>
      <c r="H3895">
        <v>0.41323949999999998</v>
      </c>
      <c r="I3895">
        <v>70.381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3452</v>
      </c>
      <c r="P3895" t="s">
        <v>59</v>
      </c>
      <c r="Q3895" t="s">
        <v>60</v>
      </c>
    </row>
    <row r="3896" spans="1:17" x14ac:dyDescent="0.25">
      <c r="A3896" t="s">
        <v>28</v>
      </c>
      <c r="B3896" t="s">
        <v>36</v>
      </c>
      <c r="C3896" t="s">
        <v>50</v>
      </c>
      <c r="D3896" t="s">
        <v>31</v>
      </c>
      <c r="E3896" s="2">
        <v>23</v>
      </c>
      <c r="F3896" t="str">
        <f t="shared" si="60"/>
        <v>Average Per Premise1-in-2July Monthly System Peak Day50% Cycling23</v>
      </c>
      <c r="G3896">
        <v>3.561582</v>
      </c>
      <c r="H3896">
        <v>3.561582</v>
      </c>
      <c r="I3896">
        <v>70.381</v>
      </c>
      <c r="J3896">
        <v>0</v>
      </c>
      <c r="K3896">
        <v>0</v>
      </c>
      <c r="L3896">
        <v>0</v>
      </c>
      <c r="M3896">
        <v>0</v>
      </c>
      <c r="N3896">
        <v>0</v>
      </c>
      <c r="O3896">
        <v>3452</v>
      </c>
      <c r="P3896" t="s">
        <v>59</v>
      </c>
      <c r="Q3896" t="s">
        <v>60</v>
      </c>
    </row>
    <row r="3897" spans="1:17" x14ac:dyDescent="0.25">
      <c r="A3897" t="s">
        <v>29</v>
      </c>
      <c r="B3897" t="s">
        <v>36</v>
      </c>
      <c r="C3897" t="s">
        <v>50</v>
      </c>
      <c r="D3897" t="s">
        <v>31</v>
      </c>
      <c r="E3897" s="2">
        <v>23</v>
      </c>
      <c r="F3897" t="str">
        <f t="shared" si="60"/>
        <v>Average Per Device1-in-2July Monthly System Peak Day50% Cycling23</v>
      </c>
      <c r="G3897">
        <v>1.602735</v>
      </c>
      <c r="H3897">
        <v>1.602735</v>
      </c>
      <c r="I3897">
        <v>70.381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3452</v>
      </c>
      <c r="P3897" t="s">
        <v>59</v>
      </c>
      <c r="Q3897" t="s">
        <v>60</v>
      </c>
    </row>
    <row r="3898" spans="1:17" x14ac:dyDescent="0.25">
      <c r="A3898" t="s">
        <v>43</v>
      </c>
      <c r="B3898" t="s">
        <v>36</v>
      </c>
      <c r="C3898" t="s">
        <v>50</v>
      </c>
      <c r="D3898" t="s">
        <v>31</v>
      </c>
      <c r="E3898" s="2">
        <v>23</v>
      </c>
      <c r="F3898" t="str">
        <f t="shared" si="60"/>
        <v>Aggregate1-in-2July Monthly System Peak Day50% Cycling23</v>
      </c>
      <c r="G3898">
        <v>12.29458</v>
      </c>
      <c r="H3898">
        <v>12.29458</v>
      </c>
      <c r="I3898">
        <v>70.381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3452</v>
      </c>
      <c r="P3898" t="s">
        <v>59</v>
      </c>
      <c r="Q3898" t="s">
        <v>60</v>
      </c>
    </row>
    <row r="3899" spans="1:17" x14ac:dyDescent="0.25">
      <c r="A3899" t="s">
        <v>30</v>
      </c>
      <c r="B3899" t="s">
        <v>36</v>
      </c>
      <c r="C3899" t="s">
        <v>50</v>
      </c>
      <c r="D3899" t="s">
        <v>26</v>
      </c>
      <c r="E3899" s="2">
        <v>23</v>
      </c>
      <c r="F3899" t="str">
        <f t="shared" si="60"/>
        <v>Average Per Ton1-in-2July Monthly System Peak DayAll23</v>
      </c>
      <c r="G3899">
        <v>0.40440549999999997</v>
      </c>
      <c r="H3899">
        <v>0.40440549999999997</v>
      </c>
      <c r="I3899">
        <v>70.389300000000006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4789</v>
      </c>
      <c r="P3899" t="s">
        <v>59</v>
      </c>
      <c r="Q3899" t="s">
        <v>60</v>
      </c>
    </row>
    <row r="3900" spans="1:17" x14ac:dyDescent="0.25">
      <c r="A3900" t="s">
        <v>28</v>
      </c>
      <c r="B3900" t="s">
        <v>36</v>
      </c>
      <c r="C3900" t="s">
        <v>50</v>
      </c>
      <c r="D3900" t="s">
        <v>26</v>
      </c>
      <c r="E3900" s="2">
        <v>23</v>
      </c>
      <c r="F3900" t="str">
        <f t="shared" si="60"/>
        <v>Average Per Premise1-in-2July Monthly System Peak DayAll23</v>
      </c>
      <c r="G3900">
        <v>3.7102210000000002</v>
      </c>
      <c r="H3900">
        <v>3.7102210000000002</v>
      </c>
      <c r="I3900">
        <v>70.389300000000006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4789</v>
      </c>
      <c r="P3900" t="s">
        <v>59</v>
      </c>
      <c r="Q3900" t="s">
        <v>60</v>
      </c>
    </row>
    <row r="3901" spans="1:17" x14ac:dyDescent="0.25">
      <c r="A3901" t="s">
        <v>29</v>
      </c>
      <c r="B3901" t="s">
        <v>36</v>
      </c>
      <c r="C3901" t="s">
        <v>50</v>
      </c>
      <c r="D3901" t="s">
        <v>26</v>
      </c>
      <c r="E3901" s="2">
        <v>23</v>
      </c>
      <c r="F3901" t="str">
        <f t="shared" si="60"/>
        <v>Average Per Device1-in-2July Monthly System Peak DayAll23</v>
      </c>
      <c r="G3901">
        <v>1.569356</v>
      </c>
      <c r="H3901">
        <v>1.569356</v>
      </c>
      <c r="I3901">
        <v>70.389300000000006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4789</v>
      </c>
      <c r="P3901" t="s">
        <v>59</v>
      </c>
      <c r="Q3901" t="s">
        <v>60</v>
      </c>
    </row>
    <row r="3902" spans="1:17" x14ac:dyDescent="0.25">
      <c r="A3902" t="s">
        <v>43</v>
      </c>
      <c r="B3902" t="s">
        <v>36</v>
      </c>
      <c r="C3902" t="s">
        <v>50</v>
      </c>
      <c r="D3902" t="s">
        <v>26</v>
      </c>
      <c r="E3902" s="2">
        <v>23</v>
      </c>
      <c r="F3902" t="str">
        <f t="shared" si="60"/>
        <v>Aggregate1-in-2July Monthly System Peak DayAll23</v>
      </c>
      <c r="G3902">
        <v>17.768249999999998</v>
      </c>
      <c r="H3902">
        <v>17.768249999999998</v>
      </c>
      <c r="I3902">
        <v>70.389300000000006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4789</v>
      </c>
      <c r="P3902" t="s">
        <v>59</v>
      </c>
      <c r="Q3902" t="s">
        <v>60</v>
      </c>
    </row>
    <row r="3903" spans="1:17" x14ac:dyDescent="0.25">
      <c r="A3903" t="s">
        <v>30</v>
      </c>
      <c r="B3903" t="s">
        <v>36</v>
      </c>
      <c r="C3903" t="s">
        <v>51</v>
      </c>
      <c r="D3903" t="s">
        <v>48</v>
      </c>
      <c r="E3903" s="2">
        <v>23</v>
      </c>
      <c r="F3903" t="str">
        <f t="shared" si="60"/>
        <v>Average Per Ton1-in-2June Monthly System Peak Day30% Cycling23</v>
      </c>
      <c r="G3903">
        <v>0.34162720000000002</v>
      </c>
      <c r="H3903">
        <v>0.34162720000000002</v>
      </c>
      <c r="I3903">
        <v>64.269599999999997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1337</v>
      </c>
      <c r="P3903" t="s">
        <v>59</v>
      </c>
      <c r="Q3903" t="s">
        <v>60</v>
      </c>
    </row>
    <row r="3904" spans="1:17" x14ac:dyDescent="0.25">
      <c r="A3904" t="s">
        <v>28</v>
      </c>
      <c r="B3904" t="s">
        <v>36</v>
      </c>
      <c r="C3904" t="s">
        <v>51</v>
      </c>
      <c r="D3904" t="s">
        <v>48</v>
      </c>
      <c r="E3904" s="2">
        <v>23</v>
      </c>
      <c r="F3904" t="str">
        <f t="shared" si="60"/>
        <v>Average Per Premise1-in-2June Monthly System Peak Day30% Cycling23</v>
      </c>
      <c r="G3904">
        <v>3.6245189999999998</v>
      </c>
      <c r="H3904">
        <v>3.6245189999999998</v>
      </c>
      <c r="I3904">
        <v>64.269599999999997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1337</v>
      </c>
      <c r="P3904" t="s">
        <v>59</v>
      </c>
      <c r="Q3904" t="s">
        <v>60</v>
      </c>
    </row>
    <row r="3905" spans="1:17" x14ac:dyDescent="0.25">
      <c r="A3905" t="s">
        <v>29</v>
      </c>
      <c r="B3905" t="s">
        <v>36</v>
      </c>
      <c r="C3905" t="s">
        <v>51</v>
      </c>
      <c r="D3905" t="s">
        <v>48</v>
      </c>
      <c r="E3905" s="2">
        <v>23</v>
      </c>
      <c r="F3905" t="str">
        <f t="shared" si="60"/>
        <v>Average Per Device1-in-2June Monthly System Peak Day30% Cycling23</v>
      </c>
      <c r="G3905">
        <v>1.3273029999999999</v>
      </c>
      <c r="H3905">
        <v>1.3273029999999999</v>
      </c>
      <c r="I3905">
        <v>64.269599999999997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1337</v>
      </c>
      <c r="P3905" t="s">
        <v>59</v>
      </c>
      <c r="Q3905" t="s">
        <v>60</v>
      </c>
    </row>
    <row r="3906" spans="1:17" x14ac:dyDescent="0.25">
      <c r="A3906" t="s">
        <v>43</v>
      </c>
      <c r="B3906" t="s">
        <v>36</v>
      </c>
      <c r="C3906" t="s">
        <v>51</v>
      </c>
      <c r="D3906" t="s">
        <v>48</v>
      </c>
      <c r="E3906" s="2">
        <v>23</v>
      </c>
      <c r="F3906" t="str">
        <f t="shared" si="60"/>
        <v>Aggregate1-in-2June Monthly System Peak Day30% Cycling23</v>
      </c>
      <c r="G3906">
        <v>4.8459820000000002</v>
      </c>
      <c r="H3906">
        <v>4.8459820000000002</v>
      </c>
      <c r="I3906">
        <v>64.269599999999997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1337</v>
      </c>
      <c r="P3906" t="s">
        <v>59</v>
      </c>
      <c r="Q3906" t="s">
        <v>60</v>
      </c>
    </row>
    <row r="3907" spans="1:17" x14ac:dyDescent="0.25">
      <c r="A3907" t="s">
        <v>30</v>
      </c>
      <c r="B3907" t="s">
        <v>36</v>
      </c>
      <c r="C3907" t="s">
        <v>51</v>
      </c>
      <c r="D3907" t="s">
        <v>31</v>
      </c>
      <c r="E3907" s="2">
        <v>23</v>
      </c>
      <c r="F3907" t="str">
        <f t="shared" ref="F3907:F3970" si="61">CONCATENATE(A3907,B3907,C3907,D3907,E3907)</f>
        <v>Average Per Ton1-in-2June Monthly System Peak Day50% Cycling23</v>
      </c>
      <c r="G3907">
        <v>0.39637139999999998</v>
      </c>
      <c r="H3907">
        <v>0.39637139999999998</v>
      </c>
      <c r="I3907">
        <v>64.522599999999997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3452</v>
      </c>
      <c r="P3907" t="s">
        <v>59</v>
      </c>
      <c r="Q3907" t="s">
        <v>60</v>
      </c>
    </row>
    <row r="3908" spans="1:17" x14ac:dyDescent="0.25">
      <c r="A3908" t="s">
        <v>28</v>
      </c>
      <c r="B3908" t="s">
        <v>36</v>
      </c>
      <c r="C3908" t="s">
        <v>51</v>
      </c>
      <c r="D3908" t="s">
        <v>31</v>
      </c>
      <c r="E3908" s="2">
        <v>23</v>
      </c>
      <c r="F3908" t="str">
        <f t="shared" si="61"/>
        <v>Average Per Premise1-in-2June Monthly System Peak Day50% Cycling23</v>
      </c>
      <c r="G3908">
        <v>3.4161999999999999</v>
      </c>
      <c r="H3908">
        <v>3.4161999999999999</v>
      </c>
      <c r="I3908">
        <v>64.522599999999997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3452</v>
      </c>
      <c r="P3908" t="s">
        <v>59</v>
      </c>
      <c r="Q3908" t="s">
        <v>60</v>
      </c>
    </row>
    <row r="3909" spans="1:17" x14ac:dyDescent="0.25">
      <c r="A3909" t="s">
        <v>29</v>
      </c>
      <c r="B3909" t="s">
        <v>36</v>
      </c>
      <c r="C3909" t="s">
        <v>51</v>
      </c>
      <c r="D3909" t="s">
        <v>31</v>
      </c>
      <c r="E3909" s="2">
        <v>23</v>
      </c>
      <c r="F3909" t="str">
        <f t="shared" si="61"/>
        <v>Average Per Device1-in-2June Monthly System Peak Day50% Cycling23</v>
      </c>
      <c r="G3909">
        <v>1.537312</v>
      </c>
      <c r="H3909">
        <v>1.537312</v>
      </c>
      <c r="I3909">
        <v>64.522599999999997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3452</v>
      </c>
      <c r="P3909" t="s">
        <v>59</v>
      </c>
      <c r="Q3909" t="s">
        <v>60</v>
      </c>
    </row>
    <row r="3910" spans="1:17" x14ac:dyDescent="0.25">
      <c r="A3910" t="s">
        <v>43</v>
      </c>
      <c r="B3910" t="s">
        <v>36</v>
      </c>
      <c r="C3910" t="s">
        <v>51</v>
      </c>
      <c r="D3910" t="s">
        <v>31</v>
      </c>
      <c r="E3910" s="2">
        <v>23</v>
      </c>
      <c r="F3910" t="str">
        <f t="shared" si="61"/>
        <v>Aggregate1-in-2June Monthly System Peak Day50% Cycling23</v>
      </c>
      <c r="G3910">
        <v>11.792719999999999</v>
      </c>
      <c r="H3910">
        <v>11.792719999999999</v>
      </c>
      <c r="I3910">
        <v>64.522599999999997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3452</v>
      </c>
      <c r="P3910" t="s">
        <v>59</v>
      </c>
      <c r="Q3910" t="s">
        <v>60</v>
      </c>
    </row>
    <row r="3911" spans="1:17" x14ac:dyDescent="0.25">
      <c r="A3911" t="s">
        <v>30</v>
      </c>
      <c r="B3911" t="s">
        <v>36</v>
      </c>
      <c r="C3911" t="s">
        <v>51</v>
      </c>
      <c r="D3911" t="s">
        <v>26</v>
      </c>
      <c r="E3911" s="2">
        <v>23</v>
      </c>
      <c r="F3911" t="str">
        <f t="shared" si="61"/>
        <v>Average Per Ton1-in-2June Monthly System Peak DayAll23</v>
      </c>
      <c r="G3911">
        <v>0.3810868</v>
      </c>
      <c r="H3911">
        <v>0.3810868</v>
      </c>
      <c r="I3911">
        <v>64.451899999999995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4789</v>
      </c>
      <c r="P3911" t="s">
        <v>59</v>
      </c>
      <c r="Q3911" t="s">
        <v>60</v>
      </c>
    </row>
    <row r="3912" spans="1:17" x14ac:dyDescent="0.25">
      <c r="A3912" t="s">
        <v>28</v>
      </c>
      <c r="B3912" t="s">
        <v>36</v>
      </c>
      <c r="C3912" t="s">
        <v>51</v>
      </c>
      <c r="D3912" t="s">
        <v>26</v>
      </c>
      <c r="E3912" s="2">
        <v>23</v>
      </c>
      <c r="F3912" t="str">
        <f t="shared" si="61"/>
        <v>Average Per Premise1-in-2June Monthly System Peak DayAll23</v>
      </c>
      <c r="G3912">
        <v>3.496283</v>
      </c>
      <c r="H3912">
        <v>3.496283</v>
      </c>
      <c r="I3912">
        <v>64.451899999999995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4789</v>
      </c>
      <c r="P3912" t="s">
        <v>59</v>
      </c>
      <c r="Q3912" t="s">
        <v>60</v>
      </c>
    </row>
    <row r="3913" spans="1:17" x14ac:dyDescent="0.25">
      <c r="A3913" t="s">
        <v>29</v>
      </c>
      <c r="B3913" t="s">
        <v>36</v>
      </c>
      <c r="C3913" t="s">
        <v>51</v>
      </c>
      <c r="D3913" t="s">
        <v>26</v>
      </c>
      <c r="E3913" s="2">
        <v>23</v>
      </c>
      <c r="F3913" t="str">
        <f t="shared" si="61"/>
        <v>Average Per Device1-in-2June Monthly System Peak DayAll23</v>
      </c>
      <c r="G3913">
        <v>1.478864</v>
      </c>
      <c r="H3913">
        <v>1.478864</v>
      </c>
      <c r="I3913">
        <v>64.451899999999995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4789</v>
      </c>
      <c r="P3913" t="s">
        <v>59</v>
      </c>
      <c r="Q3913" t="s">
        <v>60</v>
      </c>
    </row>
    <row r="3914" spans="1:17" x14ac:dyDescent="0.25">
      <c r="A3914" t="s">
        <v>43</v>
      </c>
      <c r="B3914" t="s">
        <v>36</v>
      </c>
      <c r="C3914" t="s">
        <v>51</v>
      </c>
      <c r="D3914" t="s">
        <v>26</v>
      </c>
      <c r="E3914" s="2">
        <v>23</v>
      </c>
      <c r="F3914" t="str">
        <f t="shared" si="61"/>
        <v>Aggregate1-in-2June Monthly System Peak DayAll23</v>
      </c>
      <c r="G3914">
        <v>16.7437</v>
      </c>
      <c r="H3914">
        <v>16.7437</v>
      </c>
      <c r="I3914">
        <v>64.451899999999995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4789</v>
      </c>
      <c r="P3914" t="s">
        <v>59</v>
      </c>
      <c r="Q3914" t="s">
        <v>60</v>
      </c>
    </row>
    <row r="3915" spans="1:17" x14ac:dyDescent="0.25">
      <c r="A3915" t="s">
        <v>30</v>
      </c>
      <c r="B3915" t="s">
        <v>36</v>
      </c>
      <c r="C3915" t="s">
        <v>52</v>
      </c>
      <c r="D3915" t="s">
        <v>48</v>
      </c>
      <c r="E3915" s="2">
        <v>23</v>
      </c>
      <c r="F3915" t="str">
        <f t="shared" si="61"/>
        <v>Average Per Ton1-in-2May Monthly System Peak Day30% Cycling23</v>
      </c>
      <c r="G3915">
        <v>0.28343449999999998</v>
      </c>
      <c r="H3915">
        <v>0.28343449999999998</v>
      </c>
      <c r="I3915">
        <v>60.860999999999997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1337</v>
      </c>
      <c r="P3915" t="s">
        <v>59</v>
      </c>
      <c r="Q3915" t="s">
        <v>60</v>
      </c>
    </row>
    <row r="3916" spans="1:17" x14ac:dyDescent="0.25">
      <c r="A3916" t="s">
        <v>28</v>
      </c>
      <c r="B3916" t="s">
        <v>36</v>
      </c>
      <c r="C3916" t="s">
        <v>52</v>
      </c>
      <c r="D3916" t="s">
        <v>48</v>
      </c>
      <c r="E3916" s="2">
        <v>23</v>
      </c>
      <c r="F3916" t="str">
        <f t="shared" si="61"/>
        <v>Average Per Premise1-in-2May Monthly System Peak Day30% Cycling23</v>
      </c>
      <c r="G3916">
        <v>3.0071189999999999</v>
      </c>
      <c r="H3916">
        <v>3.0071189999999999</v>
      </c>
      <c r="I3916">
        <v>60.860999999999997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1337</v>
      </c>
      <c r="P3916" t="s">
        <v>59</v>
      </c>
      <c r="Q3916" t="s">
        <v>60</v>
      </c>
    </row>
    <row r="3917" spans="1:17" x14ac:dyDescent="0.25">
      <c r="A3917" t="s">
        <v>29</v>
      </c>
      <c r="B3917" t="s">
        <v>36</v>
      </c>
      <c r="C3917" t="s">
        <v>52</v>
      </c>
      <c r="D3917" t="s">
        <v>48</v>
      </c>
      <c r="E3917" s="2">
        <v>23</v>
      </c>
      <c r="F3917" t="str">
        <f t="shared" si="61"/>
        <v>Average Per Device1-in-2May Monthly System Peak Day30% Cycling23</v>
      </c>
      <c r="G3917">
        <v>1.10121</v>
      </c>
      <c r="H3917">
        <v>1.10121</v>
      </c>
      <c r="I3917">
        <v>60.860999999999997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1337</v>
      </c>
      <c r="P3917" t="s">
        <v>59</v>
      </c>
      <c r="Q3917" t="s">
        <v>60</v>
      </c>
    </row>
    <row r="3918" spans="1:17" x14ac:dyDescent="0.25">
      <c r="A3918" t="s">
        <v>43</v>
      </c>
      <c r="B3918" t="s">
        <v>36</v>
      </c>
      <c r="C3918" t="s">
        <v>52</v>
      </c>
      <c r="D3918" t="s">
        <v>48</v>
      </c>
      <c r="E3918" s="2">
        <v>23</v>
      </c>
      <c r="F3918" t="str">
        <f t="shared" si="61"/>
        <v>Aggregate1-in-2May Monthly System Peak Day30% Cycling23</v>
      </c>
      <c r="G3918">
        <v>4.020518</v>
      </c>
      <c r="H3918">
        <v>4.020518</v>
      </c>
      <c r="I3918">
        <v>60.860999999999997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1337</v>
      </c>
      <c r="P3918" t="s">
        <v>59</v>
      </c>
      <c r="Q3918" t="s">
        <v>60</v>
      </c>
    </row>
    <row r="3919" spans="1:17" x14ac:dyDescent="0.25">
      <c r="A3919" t="s">
        <v>30</v>
      </c>
      <c r="B3919" t="s">
        <v>36</v>
      </c>
      <c r="C3919" t="s">
        <v>52</v>
      </c>
      <c r="D3919" t="s">
        <v>31</v>
      </c>
      <c r="E3919" s="2">
        <v>23</v>
      </c>
      <c r="F3919" t="str">
        <f t="shared" si="61"/>
        <v>Average Per Ton1-in-2May Monthly System Peak Day50% Cycling23</v>
      </c>
      <c r="G3919">
        <v>0.37152560000000001</v>
      </c>
      <c r="H3919">
        <v>0.37152560000000001</v>
      </c>
      <c r="I3919">
        <v>61.144100000000002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3452</v>
      </c>
      <c r="P3919" t="s">
        <v>59</v>
      </c>
      <c r="Q3919" t="s">
        <v>60</v>
      </c>
    </row>
    <row r="3920" spans="1:17" x14ac:dyDescent="0.25">
      <c r="A3920" t="s">
        <v>28</v>
      </c>
      <c r="B3920" t="s">
        <v>36</v>
      </c>
      <c r="C3920" t="s">
        <v>52</v>
      </c>
      <c r="D3920" t="s">
        <v>31</v>
      </c>
      <c r="E3920" s="2">
        <v>23</v>
      </c>
      <c r="F3920" t="str">
        <f t="shared" si="61"/>
        <v>Average Per Premise1-in-2May Monthly System Peak Day50% Cycling23</v>
      </c>
      <c r="G3920">
        <v>3.2020629999999999</v>
      </c>
      <c r="H3920">
        <v>3.2020629999999999</v>
      </c>
      <c r="I3920">
        <v>61.144100000000002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3452</v>
      </c>
      <c r="P3920" t="s">
        <v>59</v>
      </c>
      <c r="Q3920" t="s">
        <v>60</v>
      </c>
    </row>
    <row r="3921" spans="1:17" x14ac:dyDescent="0.25">
      <c r="A3921" t="s">
        <v>29</v>
      </c>
      <c r="B3921" t="s">
        <v>36</v>
      </c>
      <c r="C3921" t="s">
        <v>52</v>
      </c>
      <c r="D3921" t="s">
        <v>31</v>
      </c>
      <c r="E3921" s="2">
        <v>23</v>
      </c>
      <c r="F3921" t="str">
        <f t="shared" si="61"/>
        <v>Average Per Device1-in-2May Monthly System Peak Day50% Cycling23</v>
      </c>
      <c r="G3921">
        <v>1.440949</v>
      </c>
      <c r="H3921">
        <v>1.440949</v>
      </c>
      <c r="I3921">
        <v>61.144100000000002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3452</v>
      </c>
      <c r="P3921" t="s">
        <v>59</v>
      </c>
      <c r="Q3921" t="s">
        <v>60</v>
      </c>
    </row>
    <row r="3922" spans="1:17" x14ac:dyDescent="0.25">
      <c r="A3922" t="s">
        <v>43</v>
      </c>
      <c r="B3922" t="s">
        <v>36</v>
      </c>
      <c r="C3922" t="s">
        <v>52</v>
      </c>
      <c r="D3922" t="s">
        <v>31</v>
      </c>
      <c r="E3922" s="2">
        <v>23</v>
      </c>
      <c r="F3922" t="str">
        <f t="shared" si="61"/>
        <v>Aggregate1-in-2May Monthly System Peak Day50% Cycling23</v>
      </c>
      <c r="G3922">
        <v>11.053520000000001</v>
      </c>
      <c r="H3922">
        <v>11.053520000000001</v>
      </c>
      <c r="I3922">
        <v>61.144100000000002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3452</v>
      </c>
      <c r="P3922" t="s">
        <v>59</v>
      </c>
      <c r="Q3922" t="s">
        <v>60</v>
      </c>
    </row>
    <row r="3923" spans="1:17" x14ac:dyDescent="0.25">
      <c r="A3923" t="s">
        <v>30</v>
      </c>
      <c r="B3923" t="s">
        <v>36</v>
      </c>
      <c r="C3923" t="s">
        <v>52</v>
      </c>
      <c r="D3923" t="s">
        <v>26</v>
      </c>
      <c r="E3923" s="2">
        <v>23</v>
      </c>
      <c r="F3923" t="str">
        <f t="shared" si="61"/>
        <v>Average Per Ton1-in-2May Monthly System Peak DayAll23</v>
      </c>
      <c r="G3923">
        <v>0.34693059999999998</v>
      </c>
      <c r="H3923">
        <v>0.34693059999999998</v>
      </c>
      <c r="I3923">
        <v>61.065100000000001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4789</v>
      </c>
      <c r="P3923" t="s">
        <v>59</v>
      </c>
      <c r="Q3923" t="s">
        <v>60</v>
      </c>
    </row>
    <row r="3924" spans="1:17" x14ac:dyDescent="0.25">
      <c r="A3924" t="s">
        <v>28</v>
      </c>
      <c r="B3924" t="s">
        <v>36</v>
      </c>
      <c r="C3924" t="s">
        <v>52</v>
      </c>
      <c r="D3924" t="s">
        <v>26</v>
      </c>
      <c r="E3924" s="2">
        <v>23</v>
      </c>
      <c r="F3924" t="str">
        <f t="shared" si="61"/>
        <v>Average Per Premise1-in-2May Monthly System Peak DayAll23</v>
      </c>
      <c r="G3924">
        <v>3.1829160000000001</v>
      </c>
      <c r="H3924">
        <v>3.1829160000000001</v>
      </c>
      <c r="I3924">
        <v>61.065100000000001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4789</v>
      </c>
      <c r="P3924" t="s">
        <v>59</v>
      </c>
      <c r="Q3924" t="s">
        <v>60</v>
      </c>
    </row>
    <row r="3925" spans="1:17" x14ac:dyDescent="0.25">
      <c r="A3925" t="s">
        <v>29</v>
      </c>
      <c r="B3925" t="s">
        <v>36</v>
      </c>
      <c r="C3925" t="s">
        <v>52</v>
      </c>
      <c r="D3925" t="s">
        <v>26</v>
      </c>
      <c r="E3925" s="2">
        <v>23</v>
      </c>
      <c r="F3925" t="str">
        <f t="shared" si="61"/>
        <v>Average Per Device1-in-2May Monthly System Peak DayAll23</v>
      </c>
      <c r="G3925">
        <v>1.3463160000000001</v>
      </c>
      <c r="H3925">
        <v>1.3463160000000001</v>
      </c>
      <c r="I3925">
        <v>61.065100000000001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4789</v>
      </c>
      <c r="P3925" t="s">
        <v>59</v>
      </c>
      <c r="Q3925" t="s">
        <v>60</v>
      </c>
    </row>
    <row r="3926" spans="1:17" x14ac:dyDescent="0.25">
      <c r="A3926" t="s">
        <v>43</v>
      </c>
      <c r="B3926" t="s">
        <v>36</v>
      </c>
      <c r="C3926" t="s">
        <v>52</v>
      </c>
      <c r="D3926" t="s">
        <v>26</v>
      </c>
      <c r="E3926" s="2">
        <v>23</v>
      </c>
      <c r="F3926" t="str">
        <f t="shared" si="61"/>
        <v>Aggregate1-in-2May Monthly System Peak DayAll23</v>
      </c>
      <c r="G3926">
        <v>15.242990000000001</v>
      </c>
      <c r="H3926">
        <v>15.242990000000001</v>
      </c>
      <c r="I3926">
        <v>61.065100000000001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4789</v>
      </c>
      <c r="P3926" t="s">
        <v>59</v>
      </c>
      <c r="Q3926" t="s">
        <v>60</v>
      </c>
    </row>
    <row r="3927" spans="1:17" x14ac:dyDescent="0.25">
      <c r="A3927" t="s">
        <v>30</v>
      </c>
      <c r="B3927" t="s">
        <v>36</v>
      </c>
      <c r="C3927" t="s">
        <v>53</v>
      </c>
      <c r="D3927" t="s">
        <v>48</v>
      </c>
      <c r="E3927" s="2">
        <v>23</v>
      </c>
      <c r="F3927" t="str">
        <f t="shared" si="61"/>
        <v>Average Per Ton1-in-2October Monthly System Peak Day30% Cycling23</v>
      </c>
      <c r="G3927">
        <v>0.33154610000000001</v>
      </c>
      <c r="H3927">
        <v>0.33154610000000001</v>
      </c>
      <c r="I3927">
        <v>66.389200000000002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1337</v>
      </c>
      <c r="P3927" t="s">
        <v>59</v>
      </c>
      <c r="Q3927" t="s">
        <v>60</v>
      </c>
    </row>
    <row r="3928" spans="1:17" x14ac:dyDescent="0.25">
      <c r="A3928" t="s">
        <v>28</v>
      </c>
      <c r="B3928" t="s">
        <v>36</v>
      </c>
      <c r="C3928" t="s">
        <v>53</v>
      </c>
      <c r="D3928" t="s">
        <v>48</v>
      </c>
      <c r="E3928" s="2">
        <v>23</v>
      </c>
      <c r="F3928" t="str">
        <f t="shared" si="61"/>
        <v>Average Per Premise1-in-2October Monthly System Peak Day30% Cycling23</v>
      </c>
      <c r="G3928">
        <v>3.517563</v>
      </c>
      <c r="H3928">
        <v>3.517563</v>
      </c>
      <c r="I3928">
        <v>66.389200000000002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1337</v>
      </c>
      <c r="P3928" t="s">
        <v>59</v>
      </c>
      <c r="Q3928" t="s">
        <v>60</v>
      </c>
    </row>
    <row r="3929" spans="1:17" x14ac:dyDescent="0.25">
      <c r="A3929" t="s">
        <v>29</v>
      </c>
      <c r="B3929" t="s">
        <v>36</v>
      </c>
      <c r="C3929" t="s">
        <v>53</v>
      </c>
      <c r="D3929" t="s">
        <v>48</v>
      </c>
      <c r="E3929" s="2">
        <v>23</v>
      </c>
      <c r="F3929" t="str">
        <f t="shared" si="61"/>
        <v>Average Per Device1-in-2October Monthly System Peak Day30% Cycling23</v>
      </c>
      <c r="G3929">
        <v>1.288135</v>
      </c>
      <c r="H3929">
        <v>1.288135</v>
      </c>
      <c r="I3929">
        <v>66.389200000000002</v>
      </c>
      <c r="J3929">
        <v>0</v>
      </c>
      <c r="K3929">
        <v>0</v>
      </c>
      <c r="L3929">
        <v>0</v>
      </c>
      <c r="M3929">
        <v>0</v>
      </c>
      <c r="N3929">
        <v>0</v>
      </c>
      <c r="O3929">
        <v>1337</v>
      </c>
      <c r="P3929" t="s">
        <v>59</v>
      </c>
      <c r="Q3929" t="s">
        <v>60</v>
      </c>
    </row>
    <row r="3930" spans="1:17" x14ac:dyDescent="0.25">
      <c r="A3930" t="s">
        <v>43</v>
      </c>
      <c r="B3930" t="s">
        <v>36</v>
      </c>
      <c r="C3930" t="s">
        <v>53</v>
      </c>
      <c r="D3930" t="s">
        <v>48</v>
      </c>
      <c r="E3930" s="2">
        <v>23</v>
      </c>
      <c r="F3930" t="str">
        <f t="shared" si="61"/>
        <v>Aggregate1-in-2October Monthly System Peak Day30% Cycling23</v>
      </c>
      <c r="G3930">
        <v>4.7029810000000003</v>
      </c>
      <c r="H3930">
        <v>4.7029810000000003</v>
      </c>
      <c r="I3930">
        <v>66.389200000000002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1337</v>
      </c>
      <c r="P3930" t="s">
        <v>59</v>
      </c>
      <c r="Q3930" t="s">
        <v>60</v>
      </c>
    </row>
    <row r="3931" spans="1:17" x14ac:dyDescent="0.25">
      <c r="A3931" t="s">
        <v>30</v>
      </c>
      <c r="B3931" t="s">
        <v>36</v>
      </c>
      <c r="C3931" t="s">
        <v>53</v>
      </c>
      <c r="D3931" t="s">
        <v>31</v>
      </c>
      <c r="E3931" s="2">
        <v>23</v>
      </c>
      <c r="F3931" t="str">
        <f t="shared" si="61"/>
        <v>Average Per Ton1-in-2October Monthly System Peak Day50% Cycling23</v>
      </c>
      <c r="G3931">
        <v>0.39320110000000003</v>
      </c>
      <c r="H3931">
        <v>0.39320110000000003</v>
      </c>
      <c r="I3931">
        <v>66.763599999999997</v>
      </c>
      <c r="J3931">
        <v>0</v>
      </c>
      <c r="K3931">
        <v>0</v>
      </c>
      <c r="L3931">
        <v>0</v>
      </c>
      <c r="M3931">
        <v>0</v>
      </c>
      <c r="N3931">
        <v>0</v>
      </c>
      <c r="O3931">
        <v>3452</v>
      </c>
      <c r="P3931" t="s">
        <v>59</v>
      </c>
      <c r="Q3931" t="s">
        <v>60</v>
      </c>
    </row>
    <row r="3932" spans="1:17" x14ac:dyDescent="0.25">
      <c r="A3932" t="s">
        <v>28</v>
      </c>
      <c r="B3932" t="s">
        <v>36</v>
      </c>
      <c r="C3932" t="s">
        <v>53</v>
      </c>
      <c r="D3932" t="s">
        <v>31</v>
      </c>
      <c r="E3932" s="2">
        <v>23</v>
      </c>
      <c r="F3932" t="str">
        <f t="shared" si="61"/>
        <v>Average Per Premise1-in-2October Monthly System Peak Day50% Cycling23</v>
      </c>
      <c r="G3932">
        <v>3.3888760000000002</v>
      </c>
      <c r="H3932">
        <v>3.3888769999999999</v>
      </c>
      <c r="I3932">
        <v>66.763599999999997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3452</v>
      </c>
      <c r="P3932" t="s">
        <v>59</v>
      </c>
      <c r="Q3932" t="s">
        <v>60</v>
      </c>
    </row>
    <row r="3933" spans="1:17" x14ac:dyDescent="0.25">
      <c r="A3933" t="s">
        <v>29</v>
      </c>
      <c r="B3933" t="s">
        <v>36</v>
      </c>
      <c r="C3933" t="s">
        <v>53</v>
      </c>
      <c r="D3933" t="s">
        <v>31</v>
      </c>
      <c r="E3933" s="2">
        <v>23</v>
      </c>
      <c r="F3933" t="str">
        <f t="shared" si="61"/>
        <v>Average Per Device1-in-2October Monthly System Peak Day50% Cycling23</v>
      </c>
      <c r="G3933">
        <v>1.5250159999999999</v>
      </c>
      <c r="H3933">
        <v>1.5250159999999999</v>
      </c>
      <c r="I3933">
        <v>66.763599999999997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3452</v>
      </c>
      <c r="P3933" t="s">
        <v>59</v>
      </c>
      <c r="Q3933" t="s">
        <v>60</v>
      </c>
    </row>
    <row r="3934" spans="1:17" x14ac:dyDescent="0.25">
      <c r="A3934" t="s">
        <v>43</v>
      </c>
      <c r="B3934" t="s">
        <v>36</v>
      </c>
      <c r="C3934" t="s">
        <v>53</v>
      </c>
      <c r="D3934" t="s">
        <v>31</v>
      </c>
      <c r="E3934" s="2">
        <v>23</v>
      </c>
      <c r="F3934" t="str">
        <f t="shared" si="61"/>
        <v>Aggregate1-in-2October Monthly System Peak Day50% Cycling23</v>
      </c>
      <c r="G3934">
        <v>11.698399999999999</v>
      </c>
      <c r="H3934">
        <v>11.698399999999999</v>
      </c>
      <c r="I3934">
        <v>66.763599999999997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3452</v>
      </c>
      <c r="P3934" t="s">
        <v>59</v>
      </c>
      <c r="Q3934" t="s">
        <v>60</v>
      </c>
    </row>
    <row r="3935" spans="1:17" x14ac:dyDescent="0.25">
      <c r="A3935" t="s">
        <v>30</v>
      </c>
      <c r="B3935" t="s">
        <v>36</v>
      </c>
      <c r="C3935" t="s">
        <v>53</v>
      </c>
      <c r="D3935" t="s">
        <v>26</v>
      </c>
      <c r="E3935" s="2">
        <v>23</v>
      </c>
      <c r="F3935" t="str">
        <f t="shared" si="61"/>
        <v>Average Per Ton1-in-2October Monthly System Peak DayAll23</v>
      </c>
      <c r="G3935">
        <v>0.37598700000000002</v>
      </c>
      <c r="H3935">
        <v>0.37598700000000002</v>
      </c>
      <c r="I3935">
        <v>66.659099999999995</v>
      </c>
      <c r="J3935">
        <v>0</v>
      </c>
      <c r="K3935">
        <v>0</v>
      </c>
      <c r="L3935">
        <v>0</v>
      </c>
      <c r="M3935">
        <v>0</v>
      </c>
      <c r="N3935">
        <v>0</v>
      </c>
      <c r="O3935">
        <v>4789</v>
      </c>
      <c r="P3935" t="s">
        <v>59</v>
      </c>
      <c r="Q3935" t="s">
        <v>60</v>
      </c>
    </row>
    <row r="3936" spans="1:17" x14ac:dyDescent="0.25">
      <c r="A3936" t="s">
        <v>28</v>
      </c>
      <c r="B3936" t="s">
        <v>36</v>
      </c>
      <c r="C3936" t="s">
        <v>53</v>
      </c>
      <c r="D3936" t="s">
        <v>26</v>
      </c>
      <c r="E3936" s="2">
        <v>23</v>
      </c>
      <c r="F3936" t="str">
        <f t="shared" si="61"/>
        <v>Average Per Premise1-in-2October Monthly System Peak DayAll23</v>
      </c>
      <c r="G3936">
        <v>3.4494940000000001</v>
      </c>
      <c r="H3936">
        <v>3.4494950000000002</v>
      </c>
      <c r="I3936">
        <v>66.659099999999995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4789</v>
      </c>
      <c r="P3936" t="s">
        <v>59</v>
      </c>
      <c r="Q3936" t="s">
        <v>60</v>
      </c>
    </row>
    <row r="3937" spans="1:17" x14ac:dyDescent="0.25">
      <c r="A3937" t="s">
        <v>29</v>
      </c>
      <c r="B3937" t="s">
        <v>36</v>
      </c>
      <c r="C3937" t="s">
        <v>53</v>
      </c>
      <c r="D3937" t="s">
        <v>26</v>
      </c>
      <c r="E3937" s="2">
        <v>23</v>
      </c>
      <c r="F3937" t="str">
        <f t="shared" si="61"/>
        <v>Average Per Device1-in-2October Monthly System Peak DayAll23</v>
      </c>
      <c r="G3937">
        <v>1.4590730000000001</v>
      </c>
      <c r="H3937">
        <v>1.4590730000000001</v>
      </c>
      <c r="I3937">
        <v>66.659099999999995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4789</v>
      </c>
      <c r="P3937" t="s">
        <v>59</v>
      </c>
      <c r="Q3937" t="s">
        <v>60</v>
      </c>
    </row>
    <row r="3938" spans="1:17" x14ac:dyDescent="0.25">
      <c r="A3938" t="s">
        <v>43</v>
      </c>
      <c r="B3938" t="s">
        <v>36</v>
      </c>
      <c r="C3938" t="s">
        <v>53</v>
      </c>
      <c r="D3938" t="s">
        <v>26</v>
      </c>
      <c r="E3938" s="2">
        <v>23</v>
      </c>
      <c r="F3938" t="str">
        <f t="shared" si="61"/>
        <v>Aggregate1-in-2October Monthly System Peak DayAll23</v>
      </c>
      <c r="G3938">
        <v>16.519629999999999</v>
      </c>
      <c r="H3938">
        <v>16.519629999999999</v>
      </c>
      <c r="I3938">
        <v>66.659099999999995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4789</v>
      </c>
      <c r="P3938" t="s">
        <v>59</v>
      </c>
      <c r="Q3938" t="s">
        <v>60</v>
      </c>
    </row>
    <row r="3939" spans="1:17" x14ac:dyDescent="0.25">
      <c r="A3939" t="s">
        <v>30</v>
      </c>
      <c r="B3939" t="s">
        <v>36</v>
      </c>
      <c r="C3939" t="s">
        <v>54</v>
      </c>
      <c r="D3939" t="s">
        <v>48</v>
      </c>
      <c r="E3939" s="2">
        <v>23</v>
      </c>
      <c r="F3939" t="str">
        <f t="shared" si="61"/>
        <v>Average Per Ton1-in-2September Monthly System Peak Day30% Cycling23</v>
      </c>
      <c r="G3939">
        <v>0.45703630000000001</v>
      </c>
      <c r="H3939">
        <v>0.45703630000000001</v>
      </c>
      <c r="I3939">
        <v>72.952500000000001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1337</v>
      </c>
      <c r="P3939" t="s">
        <v>59</v>
      </c>
      <c r="Q3939" t="s">
        <v>60</v>
      </c>
    </row>
    <row r="3940" spans="1:17" x14ac:dyDescent="0.25">
      <c r="A3940" t="s">
        <v>28</v>
      </c>
      <c r="B3940" t="s">
        <v>36</v>
      </c>
      <c r="C3940" t="s">
        <v>54</v>
      </c>
      <c r="D3940" t="s">
        <v>48</v>
      </c>
      <c r="E3940" s="2">
        <v>23</v>
      </c>
      <c r="F3940" t="str">
        <f t="shared" si="61"/>
        <v>Average Per Premise1-in-2September Monthly System Peak Day30% Cycling23</v>
      </c>
      <c r="G3940">
        <v>4.8489610000000001</v>
      </c>
      <c r="H3940">
        <v>4.8489610000000001</v>
      </c>
      <c r="I3940">
        <v>72.952500000000001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1337</v>
      </c>
      <c r="P3940" t="s">
        <v>59</v>
      </c>
      <c r="Q3940" t="s">
        <v>60</v>
      </c>
    </row>
    <row r="3941" spans="1:17" x14ac:dyDescent="0.25">
      <c r="A3941" t="s">
        <v>29</v>
      </c>
      <c r="B3941" t="s">
        <v>36</v>
      </c>
      <c r="C3941" t="s">
        <v>54</v>
      </c>
      <c r="D3941" t="s">
        <v>48</v>
      </c>
      <c r="E3941" s="2">
        <v>23</v>
      </c>
      <c r="F3941" t="str">
        <f t="shared" si="61"/>
        <v>Average Per Device1-in-2September Monthly System Peak Day30% Cycling23</v>
      </c>
      <c r="G3941">
        <v>1.7756940000000001</v>
      </c>
      <c r="H3941">
        <v>1.7756940000000001</v>
      </c>
      <c r="I3941">
        <v>72.952500000000001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1337</v>
      </c>
      <c r="P3941" t="s">
        <v>59</v>
      </c>
      <c r="Q3941" t="s">
        <v>60</v>
      </c>
    </row>
    <row r="3942" spans="1:17" x14ac:dyDescent="0.25">
      <c r="A3942" t="s">
        <v>43</v>
      </c>
      <c r="B3942" t="s">
        <v>36</v>
      </c>
      <c r="C3942" t="s">
        <v>54</v>
      </c>
      <c r="D3942" t="s">
        <v>48</v>
      </c>
      <c r="E3942" s="2">
        <v>23</v>
      </c>
      <c r="F3942" t="str">
        <f t="shared" si="61"/>
        <v>Aggregate1-in-2September Monthly System Peak Day30% Cycling23</v>
      </c>
      <c r="G3942">
        <v>6.48306</v>
      </c>
      <c r="H3942">
        <v>6.4830610000000002</v>
      </c>
      <c r="I3942">
        <v>72.952500000000001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1337</v>
      </c>
      <c r="P3942" t="s">
        <v>59</v>
      </c>
      <c r="Q3942" t="s">
        <v>60</v>
      </c>
    </row>
    <row r="3943" spans="1:17" x14ac:dyDescent="0.25">
      <c r="A3943" t="s">
        <v>30</v>
      </c>
      <c r="B3943" t="s">
        <v>36</v>
      </c>
      <c r="C3943" t="s">
        <v>54</v>
      </c>
      <c r="D3943" t="s">
        <v>31</v>
      </c>
      <c r="E3943" s="2">
        <v>23</v>
      </c>
      <c r="F3943" t="str">
        <f t="shared" si="61"/>
        <v>Average Per Ton1-in-2September Monthly System Peak Day50% Cycling23</v>
      </c>
      <c r="G3943">
        <v>0.4431388</v>
      </c>
      <c r="H3943">
        <v>0.4431388</v>
      </c>
      <c r="I3943">
        <v>73.265600000000006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3452</v>
      </c>
      <c r="P3943" t="s">
        <v>59</v>
      </c>
      <c r="Q3943" t="s">
        <v>60</v>
      </c>
    </row>
    <row r="3944" spans="1:17" x14ac:dyDescent="0.25">
      <c r="A3944" t="s">
        <v>28</v>
      </c>
      <c r="B3944" t="s">
        <v>36</v>
      </c>
      <c r="C3944" t="s">
        <v>54</v>
      </c>
      <c r="D3944" t="s">
        <v>31</v>
      </c>
      <c r="E3944" s="2">
        <v>23</v>
      </c>
      <c r="F3944" t="str">
        <f t="shared" si="61"/>
        <v>Average Per Premise1-in-2September Monthly System Peak Day50% Cycling23</v>
      </c>
      <c r="G3944">
        <v>3.8192740000000001</v>
      </c>
      <c r="H3944">
        <v>3.8192740000000001</v>
      </c>
      <c r="I3944">
        <v>73.265600000000006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3452</v>
      </c>
      <c r="P3944" t="s">
        <v>59</v>
      </c>
      <c r="Q3944" t="s">
        <v>60</v>
      </c>
    </row>
    <row r="3945" spans="1:17" x14ac:dyDescent="0.25">
      <c r="A3945" t="s">
        <v>29</v>
      </c>
      <c r="B3945" t="s">
        <v>36</v>
      </c>
      <c r="C3945" t="s">
        <v>54</v>
      </c>
      <c r="D3945" t="s">
        <v>31</v>
      </c>
      <c r="E3945" s="2">
        <v>23</v>
      </c>
      <c r="F3945" t="str">
        <f t="shared" si="61"/>
        <v>Average Per Device1-in-2September Monthly System Peak Day50% Cycling23</v>
      </c>
      <c r="G3945">
        <v>1.7186980000000001</v>
      </c>
      <c r="H3945">
        <v>1.7186980000000001</v>
      </c>
      <c r="I3945">
        <v>73.265600000000006</v>
      </c>
      <c r="J3945">
        <v>0</v>
      </c>
      <c r="K3945">
        <v>0</v>
      </c>
      <c r="L3945">
        <v>0</v>
      </c>
      <c r="M3945">
        <v>0</v>
      </c>
      <c r="N3945">
        <v>0</v>
      </c>
      <c r="O3945">
        <v>3452</v>
      </c>
      <c r="P3945" t="s">
        <v>59</v>
      </c>
      <c r="Q3945" t="s">
        <v>60</v>
      </c>
    </row>
    <row r="3946" spans="1:17" x14ac:dyDescent="0.25">
      <c r="A3946" t="s">
        <v>43</v>
      </c>
      <c r="B3946" t="s">
        <v>36</v>
      </c>
      <c r="C3946" t="s">
        <v>54</v>
      </c>
      <c r="D3946" t="s">
        <v>31</v>
      </c>
      <c r="E3946" s="2">
        <v>23</v>
      </c>
      <c r="F3946" t="str">
        <f t="shared" si="61"/>
        <v>Aggregate1-in-2September Monthly System Peak Day50% Cycling23</v>
      </c>
      <c r="G3946">
        <v>13.18413</v>
      </c>
      <c r="H3946">
        <v>13.184139999999999</v>
      </c>
      <c r="I3946">
        <v>73.265600000000006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3452</v>
      </c>
      <c r="P3946" t="s">
        <v>59</v>
      </c>
      <c r="Q3946" t="s">
        <v>60</v>
      </c>
    </row>
    <row r="3947" spans="1:17" x14ac:dyDescent="0.25">
      <c r="A3947" t="s">
        <v>30</v>
      </c>
      <c r="B3947" t="s">
        <v>36</v>
      </c>
      <c r="C3947" t="s">
        <v>54</v>
      </c>
      <c r="D3947" t="s">
        <v>26</v>
      </c>
      <c r="E3947" s="2">
        <v>23</v>
      </c>
      <c r="F3947" t="str">
        <f t="shared" si="61"/>
        <v>Average Per Ton1-in-2September Monthly System Peak DayAll23</v>
      </c>
      <c r="G3947">
        <v>0.447019</v>
      </c>
      <c r="H3947">
        <v>0.447019</v>
      </c>
      <c r="I3947">
        <v>73.178200000000004</v>
      </c>
      <c r="J3947">
        <v>0</v>
      </c>
      <c r="K3947">
        <v>0</v>
      </c>
      <c r="L3947">
        <v>0</v>
      </c>
      <c r="M3947">
        <v>0</v>
      </c>
      <c r="N3947">
        <v>0</v>
      </c>
      <c r="O3947">
        <v>4789</v>
      </c>
      <c r="P3947" t="s">
        <v>59</v>
      </c>
      <c r="Q3947" t="s">
        <v>60</v>
      </c>
    </row>
    <row r="3948" spans="1:17" x14ac:dyDescent="0.25">
      <c r="A3948" t="s">
        <v>28</v>
      </c>
      <c r="B3948" t="s">
        <v>36</v>
      </c>
      <c r="C3948" t="s">
        <v>54</v>
      </c>
      <c r="D3948" t="s">
        <v>26</v>
      </c>
      <c r="E3948" s="2">
        <v>23</v>
      </c>
      <c r="F3948" t="str">
        <f t="shared" si="61"/>
        <v>Average Per Premise1-in-2September Monthly System Peak DayAll23</v>
      </c>
      <c r="G3948">
        <v>4.101178</v>
      </c>
      <c r="H3948">
        <v>4.101178</v>
      </c>
      <c r="I3948">
        <v>73.178200000000004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4789</v>
      </c>
      <c r="P3948" t="s">
        <v>59</v>
      </c>
      <c r="Q3948" t="s">
        <v>60</v>
      </c>
    </row>
    <row r="3949" spans="1:17" x14ac:dyDescent="0.25">
      <c r="A3949" t="s">
        <v>29</v>
      </c>
      <c r="B3949" t="s">
        <v>36</v>
      </c>
      <c r="C3949" t="s">
        <v>54</v>
      </c>
      <c r="D3949" t="s">
        <v>26</v>
      </c>
      <c r="E3949" s="2">
        <v>23</v>
      </c>
      <c r="F3949" t="str">
        <f t="shared" si="61"/>
        <v>Average Per Device1-in-2September Monthly System Peak DayAll23</v>
      </c>
      <c r="G3949">
        <v>1.7347239999999999</v>
      </c>
      <c r="H3949">
        <v>1.7347239999999999</v>
      </c>
      <c r="I3949">
        <v>73.178200000000004</v>
      </c>
      <c r="J3949">
        <v>0</v>
      </c>
      <c r="K3949">
        <v>0</v>
      </c>
      <c r="L3949">
        <v>0</v>
      </c>
      <c r="M3949">
        <v>0</v>
      </c>
      <c r="N3949">
        <v>0</v>
      </c>
      <c r="O3949">
        <v>4789</v>
      </c>
      <c r="P3949" t="s">
        <v>59</v>
      </c>
      <c r="Q3949" t="s">
        <v>60</v>
      </c>
    </row>
    <row r="3950" spans="1:17" x14ac:dyDescent="0.25">
      <c r="A3950" t="s">
        <v>43</v>
      </c>
      <c r="B3950" t="s">
        <v>36</v>
      </c>
      <c r="C3950" t="s">
        <v>54</v>
      </c>
      <c r="D3950" t="s">
        <v>26</v>
      </c>
      <c r="E3950" s="2">
        <v>23</v>
      </c>
      <c r="F3950" t="str">
        <f t="shared" si="61"/>
        <v>Aggregate1-in-2September Monthly System Peak DayAll23</v>
      </c>
      <c r="G3950">
        <v>19.640540000000001</v>
      </c>
      <c r="H3950">
        <v>19.640540000000001</v>
      </c>
      <c r="I3950">
        <v>73.178200000000004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4789</v>
      </c>
      <c r="P3950" t="s">
        <v>59</v>
      </c>
      <c r="Q3950" t="s">
        <v>60</v>
      </c>
    </row>
    <row r="3951" spans="1:17" x14ac:dyDescent="0.25">
      <c r="A3951" t="s">
        <v>30</v>
      </c>
      <c r="B3951" t="s">
        <v>36</v>
      </c>
      <c r="C3951" t="s">
        <v>49</v>
      </c>
      <c r="D3951" t="s">
        <v>48</v>
      </c>
      <c r="E3951" s="2">
        <v>24</v>
      </c>
      <c r="F3951" t="str">
        <f t="shared" si="61"/>
        <v>Average Per Ton1-in-2August Monthly System Peak Day30% Cycling24</v>
      </c>
      <c r="G3951">
        <v>0.40156190000000003</v>
      </c>
      <c r="H3951">
        <v>0.40156190000000003</v>
      </c>
      <c r="I3951">
        <v>71.981899999999996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1337</v>
      </c>
      <c r="P3951" t="s">
        <v>59</v>
      </c>
      <c r="Q3951" t="s">
        <v>60</v>
      </c>
    </row>
    <row r="3952" spans="1:17" x14ac:dyDescent="0.25">
      <c r="A3952" t="s">
        <v>28</v>
      </c>
      <c r="B3952" t="s">
        <v>36</v>
      </c>
      <c r="C3952" t="s">
        <v>49</v>
      </c>
      <c r="D3952" t="s">
        <v>48</v>
      </c>
      <c r="E3952" s="2">
        <v>24</v>
      </c>
      <c r="F3952" t="str">
        <f t="shared" si="61"/>
        <v>Average Per Premise1-in-2August Monthly System Peak Day30% Cycling24</v>
      </c>
      <c r="G3952">
        <v>4.2604009999999999</v>
      </c>
      <c r="H3952">
        <v>4.2604009999999999</v>
      </c>
      <c r="I3952">
        <v>71.981899999999996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1337</v>
      </c>
      <c r="P3952" t="s">
        <v>59</v>
      </c>
      <c r="Q3952" t="s">
        <v>60</v>
      </c>
    </row>
    <row r="3953" spans="1:17" x14ac:dyDescent="0.25">
      <c r="A3953" t="s">
        <v>29</v>
      </c>
      <c r="B3953" t="s">
        <v>36</v>
      </c>
      <c r="C3953" t="s">
        <v>49</v>
      </c>
      <c r="D3953" t="s">
        <v>48</v>
      </c>
      <c r="E3953" s="2">
        <v>24</v>
      </c>
      <c r="F3953" t="str">
        <f t="shared" si="61"/>
        <v>Average Per Device1-in-2August Monthly System Peak Day30% Cycling24</v>
      </c>
      <c r="G3953">
        <v>1.560163</v>
      </c>
      <c r="H3953">
        <v>1.560163</v>
      </c>
      <c r="I3953">
        <v>71.981899999999996</v>
      </c>
      <c r="J3953">
        <v>0</v>
      </c>
      <c r="K3953">
        <v>0</v>
      </c>
      <c r="L3953">
        <v>0</v>
      </c>
      <c r="M3953">
        <v>0</v>
      </c>
      <c r="N3953">
        <v>0</v>
      </c>
      <c r="O3953">
        <v>1337</v>
      </c>
      <c r="P3953" t="s">
        <v>59</v>
      </c>
      <c r="Q3953" t="s">
        <v>60</v>
      </c>
    </row>
    <row r="3954" spans="1:17" x14ac:dyDescent="0.25">
      <c r="A3954" t="s">
        <v>43</v>
      </c>
      <c r="B3954" t="s">
        <v>36</v>
      </c>
      <c r="C3954" t="s">
        <v>49</v>
      </c>
      <c r="D3954" t="s">
        <v>48</v>
      </c>
      <c r="E3954" s="2">
        <v>24</v>
      </c>
      <c r="F3954" t="str">
        <f t="shared" si="61"/>
        <v>Aggregate1-in-2August Monthly System Peak Day30% Cycling24</v>
      </c>
      <c r="G3954">
        <v>5.6961560000000002</v>
      </c>
      <c r="H3954">
        <v>5.6961560000000002</v>
      </c>
      <c r="I3954">
        <v>71.981899999999996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1337</v>
      </c>
      <c r="P3954" t="s">
        <v>59</v>
      </c>
      <c r="Q3954" t="s">
        <v>60</v>
      </c>
    </row>
    <row r="3955" spans="1:17" x14ac:dyDescent="0.25">
      <c r="A3955" t="s">
        <v>30</v>
      </c>
      <c r="B3955" t="s">
        <v>36</v>
      </c>
      <c r="C3955" t="s">
        <v>49</v>
      </c>
      <c r="D3955" t="s">
        <v>31</v>
      </c>
      <c r="E3955" s="2">
        <v>24</v>
      </c>
      <c r="F3955" t="str">
        <f t="shared" si="61"/>
        <v>Average Per Ton1-in-2August Monthly System Peak Day50% Cycling24</v>
      </c>
      <c r="G3955">
        <v>0.39653359999999999</v>
      </c>
      <c r="H3955">
        <v>0.39653359999999999</v>
      </c>
      <c r="I3955">
        <v>72.1404</v>
      </c>
      <c r="J3955">
        <v>0</v>
      </c>
      <c r="K3955">
        <v>0</v>
      </c>
      <c r="L3955">
        <v>0</v>
      </c>
      <c r="M3955">
        <v>0</v>
      </c>
      <c r="N3955">
        <v>0</v>
      </c>
      <c r="O3955">
        <v>3452</v>
      </c>
      <c r="P3955" t="s">
        <v>59</v>
      </c>
      <c r="Q3955" t="s">
        <v>60</v>
      </c>
    </row>
    <row r="3956" spans="1:17" x14ac:dyDescent="0.25">
      <c r="A3956" t="s">
        <v>28</v>
      </c>
      <c r="B3956" t="s">
        <v>36</v>
      </c>
      <c r="C3956" t="s">
        <v>49</v>
      </c>
      <c r="D3956" t="s">
        <v>31</v>
      </c>
      <c r="E3956" s="2">
        <v>24</v>
      </c>
      <c r="F3956" t="str">
        <f t="shared" si="61"/>
        <v>Average Per Premise1-in-2August Monthly System Peak Day50% Cycling24</v>
      </c>
      <c r="G3956">
        <v>3.4175979999999999</v>
      </c>
      <c r="H3956">
        <v>3.4175979999999999</v>
      </c>
      <c r="I3956">
        <v>72.1404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3452</v>
      </c>
      <c r="P3956" t="s">
        <v>59</v>
      </c>
      <c r="Q3956" t="s">
        <v>60</v>
      </c>
    </row>
    <row r="3957" spans="1:17" x14ac:dyDescent="0.25">
      <c r="A3957" t="s">
        <v>29</v>
      </c>
      <c r="B3957" t="s">
        <v>36</v>
      </c>
      <c r="C3957" t="s">
        <v>49</v>
      </c>
      <c r="D3957" t="s">
        <v>31</v>
      </c>
      <c r="E3957" s="2">
        <v>24</v>
      </c>
      <c r="F3957" t="str">
        <f t="shared" si="61"/>
        <v>Average Per Device1-in-2August Monthly System Peak Day50% Cycling24</v>
      </c>
      <c r="G3957">
        <v>1.5379419999999999</v>
      </c>
      <c r="H3957">
        <v>1.537941</v>
      </c>
      <c r="I3957">
        <v>72.1404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3452</v>
      </c>
      <c r="P3957" t="s">
        <v>59</v>
      </c>
      <c r="Q3957" t="s">
        <v>60</v>
      </c>
    </row>
    <row r="3958" spans="1:17" x14ac:dyDescent="0.25">
      <c r="A3958" t="s">
        <v>43</v>
      </c>
      <c r="B3958" t="s">
        <v>36</v>
      </c>
      <c r="C3958" t="s">
        <v>49</v>
      </c>
      <c r="D3958" t="s">
        <v>31</v>
      </c>
      <c r="E3958" s="2">
        <v>24</v>
      </c>
      <c r="F3958" t="str">
        <f t="shared" si="61"/>
        <v>Aggregate1-in-2August Monthly System Peak Day50% Cycling24</v>
      </c>
      <c r="G3958">
        <v>11.797549999999999</v>
      </c>
      <c r="H3958">
        <v>11.797549999999999</v>
      </c>
      <c r="I3958">
        <v>72.1404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3452</v>
      </c>
      <c r="P3958" t="s">
        <v>59</v>
      </c>
      <c r="Q3958" t="s">
        <v>60</v>
      </c>
    </row>
    <row r="3959" spans="1:17" x14ac:dyDescent="0.25">
      <c r="A3959" t="s">
        <v>30</v>
      </c>
      <c r="B3959" t="s">
        <v>36</v>
      </c>
      <c r="C3959" t="s">
        <v>49</v>
      </c>
      <c r="D3959" t="s">
        <v>26</v>
      </c>
      <c r="E3959" s="2">
        <v>24</v>
      </c>
      <c r="F3959" t="str">
        <f t="shared" si="61"/>
        <v>Average Per Ton1-in-2August Monthly System Peak DayAll24</v>
      </c>
      <c r="G3959">
        <v>0.3979375</v>
      </c>
      <c r="H3959">
        <v>0.3979375</v>
      </c>
      <c r="I3959">
        <v>72.096100000000007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4789</v>
      </c>
      <c r="P3959" t="s">
        <v>59</v>
      </c>
      <c r="Q3959" t="s">
        <v>60</v>
      </c>
    </row>
    <row r="3960" spans="1:17" x14ac:dyDescent="0.25">
      <c r="A3960" t="s">
        <v>28</v>
      </c>
      <c r="B3960" t="s">
        <v>36</v>
      </c>
      <c r="C3960" t="s">
        <v>49</v>
      </c>
      <c r="D3960" t="s">
        <v>26</v>
      </c>
      <c r="E3960" s="2">
        <v>24</v>
      </c>
      <c r="F3960" t="str">
        <f t="shared" si="61"/>
        <v>Average Per Premise1-in-2August Monthly System Peak DayAll24</v>
      </c>
      <c r="G3960">
        <v>3.6508799999999999</v>
      </c>
      <c r="H3960">
        <v>3.6508790000000002</v>
      </c>
      <c r="I3960">
        <v>72.096100000000007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4789</v>
      </c>
      <c r="P3960" t="s">
        <v>59</v>
      </c>
      <c r="Q3960" t="s">
        <v>60</v>
      </c>
    </row>
    <row r="3961" spans="1:17" x14ac:dyDescent="0.25">
      <c r="A3961" t="s">
        <v>29</v>
      </c>
      <c r="B3961" t="s">
        <v>36</v>
      </c>
      <c r="C3961" t="s">
        <v>49</v>
      </c>
      <c r="D3961" t="s">
        <v>26</v>
      </c>
      <c r="E3961" s="2">
        <v>24</v>
      </c>
      <c r="F3961" t="str">
        <f t="shared" si="61"/>
        <v>Average Per Device1-in-2August Monthly System Peak DayAll24</v>
      </c>
      <c r="G3961">
        <v>1.5442560000000001</v>
      </c>
      <c r="H3961">
        <v>1.5442560000000001</v>
      </c>
      <c r="I3961">
        <v>72.096100000000007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4789</v>
      </c>
      <c r="P3961" t="s">
        <v>59</v>
      </c>
      <c r="Q3961" t="s">
        <v>60</v>
      </c>
    </row>
    <row r="3962" spans="1:17" x14ac:dyDescent="0.25">
      <c r="A3962" t="s">
        <v>43</v>
      </c>
      <c r="B3962" t="s">
        <v>36</v>
      </c>
      <c r="C3962" t="s">
        <v>49</v>
      </c>
      <c r="D3962" t="s">
        <v>26</v>
      </c>
      <c r="E3962" s="2">
        <v>24</v>
      </c>
      <c r="F3962" t="str">
        <f t="shared" si="61"/>
        <v>Aggregate1-in-2August Monthly System Peak DayAll24</v>
      </c>
      <c r="G3962">
        <v>17.484059999999999</v>
      </c>
      <c r="H3962">
        <v>17.484059999999999</v>
      </c>
      <c r="I3962">
        <v>72.096100000000007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4789</v>
      </c>
      <c r="P3962" t="s">
        <v>59</v>
      </c>
      <c r="Q3962" t="s">
        <v>60</v>
      </c>
    </row>
    <row r="3963" spans="1:17" x14ac:dyDescent="0.25">
      <c r="A3963" t="s">
        <v>30</v>
      </c>
      <c r="B3963" t="s">
        <v>36</v>
      </c>
      <c r="C3963" t="s">
        <v>37</v>
      </c>
      <c r="D3963" t="s">
        <v>48</v>
      </c>
      <c r="E3963" s="2">
        <v>24</v>
      </c>
      <c r="F3963" t="str">
        <f t="shared" si="61"/>
        <v>Average Per Ton1-in-2August Typical Event Day30% Cycling24</v>
      </c>
      <c r="G3963">
        <v>0.36437580000000003</v>
      </c>
      <c r="H3963">
        <v>0.36437580000000003</v>
      </c>
      <c r="I3963">
        <v>69.398200000000003</v>
      </c>
      <c r="J3963">
        <v>0</v>
      </c>
      <c r="K3963">
        <v>0</v>
      </c>
      <c r="L3963">
        <v>0</v>
      </c>
      <c r="M3963">
        <v>0</v>
      </c>
      <c r="N3963">
        <v>0</v>
      </c>
      <c r="O3963">
        <v>1337</v>
      </c>
      <c r="P3963" t="s">
        <v>59</v>
      </c>
      <c r="Q3963" t="s">
        <v>60</v>
      </c>
    </row>
    <row r="3964" spans="1:17" x14ac:dyDescent="0.25">
      <c r="A3964" t="s">
        <v>28</v>
      </c>
      <c r="B3964" t="s">
        <v>36</v>
      </c>
      <c r="C3964" t="s">
        <v>37</v>
      </c>
      <c r="D3964" t="s">
        <v>48</v>
      </c>
      <c r="E3964" s="2">
        <v>24</v>
      </c>
      <c r="F3964" t="str">
        <f t="shared" si="61"/>
        <v>Average Per Premise1-in-2August Typical Event Day30% Cycling24</v>
      </c>
      <c r="G3964">
        <v>3.865872</v>
      </c>
      <c r="H3964">
        <v>3.865872</v>
      </c>
      <c r="I3964">
        <v>69.398200000000003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1337</v>
      </c>
      <c r="P3964" t="s">
        <v>59</v>
      </c>
      <c r="Q3964" t="s">
        <v>60</v>
      </c>
    </row>
    <row r="3965" spans="1:17" x14ac:dyDescent="0.25">
      <c r="A3965" t="s">
        <v>29</v>
      </c>
      <c r="B3965" t="s">
        <v>36</v>
      </c>
      <c r="C3965" t="s">
        <v>37</v>
      </c>
      <c r="D3965" t="s">
        <v>48</v>
      </c>
      <c r="E3965" s="2">
        <v>24</v>
      </c>
      <c r="F3965" t="str">
        <f t="shared" si="61"/>
        <v>Average Per Device1-in-2August Typical Event Day30% Cycling24</v>
      </c>
      <c r="G3965">
        <v>1.415686</v>
      </c>
      <c r="H3965">
        <v>1.415686</v>
      </c>
      <c r="I3965">
        <v>69.398200000000003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1337</v>
      </c>
      <c r="P3965" t="s">
        <v>59</v>
      </c>
      <c r="Q3965" t="s">
        <v>60</v>
      </c>
    </row>
    <row r="3966" spans="1:17" x14ac:dyDescent="0.25">
      <c r="A3966" t="s">
        <v>43</v>
      </c>
      <c r="B3966" t="s">
        <v>36</v>
      </c>
      <c r="C3966" t="s">
        <v>37</v>
      </c>
      <c r="D3966" t="s">
        <v>48</v>
      </c>
      <c r="E3966" s="2">
        <v>24</v>
      </c>
      <c r="F3966" t="str">
        <f t="shared" si="61"/>
        <v>Aggregate1-in-2August Typical Event Day30% Cycling24</v>
      </c>
      <c r="G3966">
        <v>5.1686709999999998</v>
      </c>
      <c r="H3966">
        <v>5.1686709999999998</v>
      </c>
      <c r="I3966">
        <v>69.398200000000003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1337</v>
      </c>
      <c r="P3966" t="s">
        <v>59</v>
      </c>
      <c r="Q3966" t="s">
        <v>60</v>
      </c>
    </row>
    <row r="3967" spans="1:17" x14ac:dyDescent="0.25">
      <c r="A3967" t="s">
        <v>30</v>
      </c>
      <c r="B3967" t="s">
        <v>36</v>
      </c>
      <c r="C3967" t="s">
        <v>37</v>
      </c>
      <c r="D3967" t="s">
        <v>31</v>
      </c>
      <c r="E3967" s="2">
        <v>24</v>
      </c>
      <c r="F3967" t="str">
        <f t="shared" si="61"/>
        <v>Average Per Ton1-in-2August Typical Event Day50% Cycling24</v>
      </c>
      <c r="G3967">
        <v>0.38114940000000003</v>
      </c>
      <c r="H3967">
        <v>0.38114930000000002</v>
      </c>
      <c r="I3967">
        <v>69.611199999999997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3452</v>
      </c>
      <c r="P3967" t="s">
        <v>59</v>
      </c>
      <c r="Q3967" t="s">
        <v>60</v>
      </c>
    </row>
    <row r="3968" spans="1:17" x14ac:dyDescent="0.25">
      <c r="A3968" t="s">
        <v>28</v>
      </c>
      <c r="B3968" t="s">
        <v>36</v>
      </c>
      <c r="C3968" t="s">
        <v>37</v>
      </c>
      <c r="D3968" t="s">
        <v>31</v>
      </c>
      <c r="E3968" s="2">
        <v>24</v>
      </c>
      <c r="F3968" t="str">
        <f t="shared" si="61"/>
        <v>Average Per Premise1-in-2August Typical Event Day50% Cycling24</v>
      </c>
      <c r="G3968">
        <v>3.2850060000000001</v>
      </c>
      <c r="H3968">
        <v>3.2850060000000001</v>
      </c>
      <c r="I3968">
        <v>69.611199999999997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3452</v>
      </c>
      <c r="P3968" t="s">
        <v>59</v>
      </c>
      <c r="Q3968" t="s">
        <v>60</v>
      </c>
    </row>
    <row r="3969" spans="1:17" x14ac:dyDescent="0.25">
      <c r="A3969" t="s">
        <v>29</v>
      </c>
      <c r="B3969" t="s">
        <v>36</v>
      </c>
      <c r="C3969" t="s">
        <v>37</v>
      </c>
      <c r="D3969" t="s">
        <v>31</v>
      </c>
      <c r="E3969" s="2">
        <v>24</v>
      </c>
      <c r="F3969" t="str">
        <f t="shared" si="61"/>
        <v>Average Per Device1-in-2August Typical Event Day50% Cycling24</v>
      </c>
      <c r="G3969">
        <v>1.4782740000000001</v>
      </c>
      <c r="H3969">
        <v>1.4782740000000001</v>
      </c>
      <c r="I3969">
        <v>69.611199999999997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3452</v>
      </c>
      <c r="P3969" t="s">
        <v>59</v>
      </c>
      <c r="Q3969" t="s">
        <v>60</v>
      </c>
    </row>
    <row r="3970" spans="1:17" x14ac:dyDescent="0.25">
      <c r="A3970" t="s">
        <v>43</v>
      </c>
      <c r="B3970" t="s">
        <v>36</v>
      </c>
      <c r="C3970" t="s">
        <v>37</v>
      </c>
      <c r="D3970" t="s">
        <v>31</v>
      </c>
      <c r="E3970" s="2">
        <v>24</v>
      </c>
      <c r="F3970" t="str">
        <f t="shared" si="61"/>
        <v>Aggregate1-in-2August Typical Event Day50% Cycling24</v>
      </c>
      <c r="G3970">
        <v>11.339840000000001</v>
      </c>
      <c r="H3970">
        <v>11.339840000000001</v>
      </c>
      <c r="I3970">
        <v>69.611199999999997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3452</v>
      </c>
      <c r="P3970" t="s">
        <v>59</v>
      </c>
      <c r="Q3970" t="s">
        <v>60</v>
      </c>
    </row>
    <row r="3971" spans="1:17" x14ac:dyDescent="0.25">
      <c r="A3971" t="s">
        <v>30</v>
      </c>
      <c r="B3971" t="s">
        <v>36</v>
      </c>
      <c r="C3971" t="s">
        <v>37</v>
      </c>
      <c r="D3971" t="s">
        <v>26</v>
      </c>
      <c r="E3971" s="2">
        <v>24</v>
      </c>
      <c r="F3971" t="str">
        <f t="shared" ref="F3971:F4034" si="62">CONCATENATE(A3971,B3971,C3971,D3971,E3971)</f>
        <v>Average Per Ton1-in-2August Typical Event DayAll24</v>
      </c>
      <c r="G3971">
        <v>0.37646619999999997</v>
      </c>
      <c r="H3971">
        <v>0.37646619999999997</v>
      </c>
      <c r="I3971">
        <v>69.551699999999997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4789</v>
      </c>
      <c r="P3971" t="s">
        <v>59</v>
      </c>
      <c r="Q3971" t="s">
        <v>60</v>
      </c>
    </row>
    <row r="3972" spans="1:17" x14ac:dyDescent="0.25">
      <c r="A3972" t="s">
        <v>28</v>
      </c>
      <c r="B3972" t="s">
        <v>36</v>
      </c>
      <c r="C3972" t="s">
        <v>37</v>
      </c>
      <c r="D3972" t="s">
        <v>26</v>
      </c>
      <c r="E3972" s="2">
        <v>24</v>
      </c>
      <c r="F3972" t="str">
        <f t="shared" si="62"/>
        <v>Average Per Premise1-in-2August Typical Event DayAll24</v>
      </c>
      <c r="G3972">
        <v>3.453891</v>
      </c>
      <c r="H3972">
        <v>3.453891</v>
      </c>
      <c r="I3972">
        <v>69.551699999999997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4789</v>
      </c>
      <c r="P3972" t="s">
        <v>59</v>
      </c>
      <c r="Q3972" t="s">
        <v>60</v>
      </c>
    </row>
    <row r="3973" spans="1:17" x14ac:dyDescent="0.25">
      <c r="A3973" t="s">
        <v>29</v>
      </c>
      <c r="B3973" t="s">
        <v>36</v>
      </c>
      <c r="C3973" t="s">
        <v>37</v>
      </c>
      <c r="D3973" t="s">
        <v>26</v>
      </c>
      <c r="E3973" s="2">
        <v>24</v>
      </c>
      <c r="F3973" t="str">
        <f t="shared" si="62"/>
        <v>Average Per Device1-in-2August Typical Event DayAll24</v>
      </c>
      <c r="G3973">
        <v>1.460933</v>
      </c>
      <c r="H3973">
        <v>1.460933</v>
      </c>
      <c r="I3973">
        <v>69.551699999999997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4789</v>
      </c>
      <c r="P3973" t="s">
        <v>59</v>
      </c>
      <c r="Q3973" t="s">
        <v>60</v>
      </c>
    </row>
    <row r="3974" spans="1:17" x14ac:dyDescent="0.25">
      <c r="A3974" t="s">
        <v>43</v>
      </c>
      <c r="B3974" t="s">
        <v>36</v>
      </c>
      <c r="C3974" t="s">
        <v>37</v>
      </c>
      <c r="D3974" t="s">
        <v>26</v>
      </c>
      <c r="E3974" s="2">
        <v>24</v>
      </c>
      <c r="F3974" t="str">
        <f t="shared" si="62"/>
        <v>Aggregate1-in-2August Typical Event DayAll24</v>
      </c>
      <c r="G3974">
        <v>16.540679999999998</v>
      </c>
      <c r="H3974">
        <v>16.540679999999998</v>
      </c>
      <c r="I3974">
        <v>69.551699999999997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4789</v>
      </c>
      <c r="P3974" t="s">
        <v>59</v>
      </c>
      <c r="Q3974" t="s">
        <v>60</v>
      </c>
    </row>
    <row r="3975" spans="1:17" x14ac:dyDescent="0.25">
      <c r="A3975" t="s">
        <v>30</v>
      </c>
      <c r="B3975" t="s">
        <v>36</v>
      </c>
      <c r="C3975" t="s">
        <v>50</v>
      </c>
      <c r="D3975" t="s">
        <v>48</v>
      </c>
      <c r="E3975" s="2">
        <v>24</v>
      </c>
      <c r="F3975" t="str">
        <f t="shared" si="62"/>
        <v>Average Per Ton1-in-2July Monthly System Peak Day30% Cycling24</v>
      </c>
      <c r="G3975">
        <v>0.34140399999999999</v>
      </c>
      <c r="H3975">
        <v>0.34140399999999999</v>
      </c>
      <c r="I3975">
        <v>69.860500000000002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1337</v>
      </c>
      <c r="P3975" t="s">
        <v>59</v>
      </c>
      <c r="Q3975" t="s">
        <v>60</v>
      </c>
    </row>
    <row r="3976" spans="1:17" x14ac:dyDescent="0.25">
      <c r="A3976" t="s">
        <v>28</v>
      </c>
      <c r="B3976" t="s">
        <v>36</v>
      </c>
      <c r="C3976" t="s">
        <v>50</v>
      </c>
      <c r="D3976" t="s">
        <v>48</v>
      </c>
      <c r="E3976" s="2">
        <v>24</v>
      </c>
      <c r="F3976" t="str">
        <f t="shared" si="62"/>
        <v>Average Per Premise1-in-2July Monthly System Peak Day30% Cycling24</v>
      </c>
      <c r="G3976">
        <v>3.6221510000000001</v>
      </c>
      <c r="H3976">
        <v>3.6221510000000001</v>
      </c>
      <c r="I3976">
        <v>69.860500000000002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1337</v>
      </c>
      <c r="P3976" t="s">
        <v>59</v>
      </c>
      <c r="Q3976" t="s">
        <v>60</v>
      </c>
    </row>
    <row r="3977" spans="1:17" x14ac:dyDescent="0.25">
      <c r="A3977" t="s">
        <v>29</v>
      </c>
      <c r="B3977" t="s">
        <v>36</v>
      </c>
      <c r="C3977" t="s">
        <v>50</v>
      </c>
      <c r="D3977" t="s">
        <v>48</v>
      </c>
      <c r="E3977" s="2">
        <v>24</v>
      </c>
      <c r="F3977" t="str">
        <f t="shared" si="62"/>
        <v>Average Per Device1-in-2July Monthly System Peak Day30% Cycling24</v>
      </c>
      <c r="G3977">
        <v>1.3264359999999999</v>
      </c>
      <c r="H3977">
        <v>1.3264359999999999</v>
      </c>
      <c r="I3977">
        <v>69.860500000000002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1337</v>
      </c>
      <c r="P3977" t="s">
        <v>59</v>
      </c>
      <c r="Q3977" t="s">
        <v>60</v>
      </c>
    </row>
    <row r="3978" spans="1:17" x14ac:dyDescent="0.25">
      <c r="A3978" t="s">
        <v>43</v>
      </c>
      <c r="B3978" t="s">
        <v>36</v>
      </c>
      <c r="C3978" t="s">
        <v>50</v>
      </c>
      <c r="D3978" t="s">
        <v>48</v>
      </c>
      <c r="E3978" s="2">
        <v>24</v>
      </c>
      <c r="F3978" t="str">
        <f t="shared" si="62"/>
        <v>Aggregate1-in-2July Monthly System Peak Day30% Cycling24</v>
      </c>
      <c r="G3978">
        <v>4.842816</v>
      </c>
      <c r="H3978">
        <v>4.842816</v>
      </c>
      <c r="I3978">
        <v>69.860500000000002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1337</v>
      </c>
      <c r="P3978" t="s">
        <v>59</v>
      </c>
      <c r="Q3978" t="s">
        <v>60</v>
      </c>
    </row>
    <row r="3979" spans="1:17" x14ac:dyDescent="0.25">
      <c r="A3979" t="s">
        <v>30</v>
      </c>
      <c r="B3979" t="s">
        <v>36</v>
      </c>
      <c r="C3979" t="s">
        <v>50</v>
      </c>
      <c r="D3979" t="s">
        <v>31</v>
      </c>
      <c r="E3979" s="2">
        <v>24</v>
      </c>
      <c r="F3979" t="str">
        <f t="shared" si="62"/>
        <v>Average Per Ton1-in-2July Monthly System Peak Day50% Cycling24</v>
      </c>
      <c r="G3979">
        <v>0.37210989999999999</v>
      </c>
      <c r="H3979">
        <v>0.37210989999999999</v>
      </c>
      <c r="I3979">
        <v>69.896799999999999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3452</v>
      </c>
      <c r="P3979" t="s">
        <v>59</v>
      </c>
      <c r="Q3979" t="s">
        <v>60</v>
      </c>
    </row>
    <row r="3980" spans="1:17" x14ac:dyDescent="0.25">
      <c r="A3980" t="s">
        <v>28</v>
      </c>
      <c r="B3980" t="s">
        <v>36</v>
      </c>
      <c r="C3980" t="s">
        <v>50</v>
      </c>
      <c r="D3980" t="s">
        <v>31</v>
      </c>
      <c r="E3980" s="2">
        <v>24</v>
      </c>
      <c r="F3980" t="str">
        <f t="shared" si="62"/>
        <v>Average Per Premise1-in-2July Monthly System Peak Day50% Cycling24</v>
      </c>
      <c r="G3980">
        <v>3.2070979999999998</v>
      </c>
      <c r="H3980">
        <v>3.2070979999999998</v>
      </c>
      <c r="I3980">
        <v>69.896799999999999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3452</v>
      </c>
      <c r="P3980" t="s">
        <v>59</v>
      </c>
      <c r="Q3980" t="s">
        <v>60</v>
      </c>
    </row>
    <row r="3981" spans="1:17" x14ac:dyDescent="0.25">
      <c r="A3981" t="s">
        <v>29</v>
      </c>
      <c r="B3981" t="s">
        <v>36</v>
      </c>
      <c r="C3981" t="s">
        <v>50</v>
      </c>
      <c r="D3981" t="s">
        <v>31</v>
      </c>
      <c r="E3981" s="2">
        <v>24</v>
      </c>
      <c r="F3981" t="str">
        <f t="shared" si="62"/>
        <v>Average Per Device1-in-2July Monthly System Peak Day50% Cycling24</v>
      </c>
      <c r="G3981">
        <v>1.4432149999999999</v>
      </c>
      <c r="H3981">
        <v>1.4432149999999999</v>
      </c>
      <c r="I3981">
        <v>69.896799999999999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3452</v>
      </c>
      <c r="P3981" t="s">
        <v>59</v>
      </c>
      <c r="Q3981" t="s">
        <v>60</v>
      </c>
    </row>
    <row r="3982" spans="1:17" x14ac:dyDescent="0.25">
      <c r="A3982" t="s">
        <v>43</v>
      </c>
      <c r="B3982" t="s">
        <v>36</v>
      </c>
      <c r="C3982" t="s">
        <v>50</v>
      </c>
      <c r="D3982" t="s">
        <v>31</v>
      </c>
      <c r="E3982" s="2">
        <v>24</v>
      </c>
      <c r="F3982" t="str">
        <f t="shared" si="62"/>
        <v>Aggregate1-in-2July Monthly System Peak Day50% Cycling24</v>
      </c>
      <c r="G3982">
        <v>11.0709</v>
      </c>
      <c r="H3982">
        <v>11.0709</v>
      </c>
      <c r="I3982">
        <v>69.896799999999999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3452</v>
      </c>
      <c r="P3982" t="s">
        <v>59</v>
      </c>
      <c r="Q3982" t="s">
        <v>60</v>
      </c>
    </row>
    <row r="3983" spans="1:17" x14ac:dyDescent="0.25">
      <c r="A3983" t="s">
        <v>30</v>
      </c>
      <c r="B3983" t="s">
        <v>36</v>
      </c>
      <c r="C3983" t="s">
        <v>50</v>
      </c>
      <c r="D3983" t="s">
        <v>26</v>
      </c>
      <c r="E3983" s="2">
        <v>24</v>
      </c>
      <c r="F3983" t="str">
        <f t="shared" si="62"/>
        <v>Average Per Ton1-in-2July Monthly System Peak DayAll24</v>
      </c>
      <c r="G3983">
        <v>0.36353679999999999</v>
      </c>
      <c r="H3983">
        <v>0.36353679999999999</v>
      </c>
      <c r="I3983">
        <v>69.886700000000005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4789</v>
      </c>
      <c r="P3983" t="s">
        <v>59</v>
      </c>
      <c r="Q3983" t="s">
        <v>60</v>
      </c>
    </row>
    <row r="3984" spans="1:17" x14ac:dyDescent="0.25">
      <c r="A3984" t="s">
        <v>28</v>
      </c>
      <c r="B3984" t="s">
        <v>36</v>
      </c>
      <c r="C3984" t="s">
        <v>50</v>
      </c>
      <c r="D3984" t="s">
        <v>26</v>
      </c>
      <c r="E3984" s="2">
        <v>24</v>
      </c>
      <c r="F3984" t="str">
        <f t="shared" si="62"/>
        <v>Average Per Premise1-in-2July Monthly System Peak DayAll24</v>
      </c>
      <c r="G3984">
        <v>3.33527</v>
      </c>
      <c r="H3984">
        <v>3.33527</v>
      </c>
      <c r="I3984">
        <v>69.886700000000005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4789</v>
      </c>
      <c r="P3984" t="s">
        <v>59</v>
      </c>
      <c r="Q3984" t="s">
        <v>60</v>
      </c>
    </row>
    <row r="3985" spans="1:17" x14ac:dyDescent="0.25">
      <c r="A3985" t="s">
        <v>29</v>
      </c>
      <c r="B3985" t="s">
        <v>36</v>
      </c>
      <c r="C3985" t="s">
        <v>50</v>
      </c>
      <c r="D3985" t="s">
        <v>26</v>
      </c>
      <c r="E3985" s="2">
        <v>24</v>
      </c>
      <c r="F3985" t="str">
        <f t="shared" si="62"/>
        <v>Average Per Device1-in-2July Monthly System Peak DayAll24</v>
      </c>
      <c r="G3985">
        <v>1.4107590000000001</v>
      </c>
      <c r="H3985">
        <v>1.4107590000000001</v>
      </c>
      <c r="I3985">
        <v>69.886700000000005</v>
      </c>
      <c r="J3985">
        <v>0</v>
      </c>
      <c r="K3985">
        <v>0</v>
      </c>
      <c r="L3985">
        <v>0</v>
      </c>
      <c r="M3985">
        <v>0</v>
      </c>
      <c r="N3985">
        <v>0</v>
      </c>
      <c r="O3985">
        <v>4789</v>
      </c>
      <c r="P3985" t="s">
        <v>59</v>
      </c>
      <c r="Q3985" t="s">
        <v>60</v>
      </c>
    </row>
    <row r="3986" spans="1:17" x14ac:dyDescent="0.25">
      <c r="A3986" t="s">
        <v>43</v>
      </c>
      <c r="B3986" t="s">
        <v>36</v>
      </c>
      <c r="C3986" t="s">
        <v>50</v>
      </c>
      <c r="D3986" t="s">
        <v>26</v>
      </c>
      <c r="E3986" s="2">
        <v>24</v>
      </c>
      <c r="F3986" t="str">
        <f t="shared" si="62"/>
        <v>Aggregate1-in-2July Monthly System Peak DayAll24</v>
      </c>
      <c r="G3986">
        <v>15.97261</v>
      </c>
      <c r="H3986">
        <v>15.97261</v>
      </c>
      <c r="I3986">
        <v>69.886700000000005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4789</v>
      </c>
      <c r="P3986" t="s">
        <v>59</v>
      </c>
      <c r="Q3986" t="s">
        <v>60</v>
      </c>
    </row>
    <row r="3987" spans="1:17" x14ac:dyDescent="0.25">
      <c r="A3987" t="s">
        <v>30</v>
      </c>
      <c r="B3987" t="s">
        <v>36</v>
      </c>
      <c r="C3987" t="s">
        <v>51</v>
      </c>
      <c r="D3987" t="s">
        <v>48</v>
      </c>
      <c r="E3987" s="2">
        <v>24</v>
      </c>
      <c r="F3987" t="str">
        <f t="shared" si="62"/>
        <v>Average Per Ton1-in-2June Monthly System Peak Day30% Cycling24</v>
      </c>
      <c r="G3987">
        <v>0.30564249999999998</v>
      </c>
      <c r="H3987">
        <v>0.30564239999999998</v>
      </c>
      <c r="I3987">
        <v>63.393000000000001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1337</v>
      </c>
      <c r="P3987" t="s">
        <v>59</v>
      </c>
      <c r="Q3987" t="s">
        <v>60</v>
      </c>
    </row>
    <row r="3988" spans="1:17" x14ac:dyDescent="0.25">
      <c r="A3988" t="s">
        <v>28</v>
      </c>
      <c r="B3988" t="s">
        <v>36</v>
      </c>
      <c r="C3988" t="s">
        <v>51</v>
      </c>
      <c r="D3988" t="s">
        <v>48</v>
      </c>
      <c r="E3988" s="2">
        <v>24</v>
      </c>
      <c r="F3988" t="str">
        <f t="shared" si="62"/>
        <v>Average Per Premise1-in-2June Monthly System Peak Day30% Cycling24</v>
      </c>
      <c r="G3988">
        <v>3.2427359999999998</v>
      </c>
      <c r="H3988">
        <v>3.2427359999999998</v>
      </c>
      <c r="I3988">
        <v>63.393000000000001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1337</v>
      </c>
      <c r="P3988" t="s">
        <v>59</v>
      </c>
      <c r="Q3988" t="s">
        <v>60</v>
      </c>
    </row>
    <row r="3989" spans="1:17" x14ac:dyDescent="0.25">
      <c r="A3989" t="s">
        <v>29</v>
      </c>
      <c r="B3989" t="s">
        <v>36</v>
      </c>
      <c r="C3989" t="s">
        <v>51</v>
      </c>
      <c r="D3989" t="s">
        <v>48</v>
      </c>
      <c r="E3989" s="2">
        <v>24</v>
      </c>
      <c r="F3989" t="str">
        <f t="shared" si="62"/>
        <v>Average Per Device1-in-2June Monthly System Peak Day30% Cycling24</v>
      </c>
      <c r="G3989">
        <v>1.1874929999999999</v>
      </c>
      <c r="H3989">
        <v>1.1874929999999999</v>
      </c>
      <c r="I3989">
        <v>63.393000000000001</v>
      </c>
      <c r="J3989">
        <v>0</v>
      </c>
      <c r="K3989">
        <v>0</v>
      </c>
      <c r="L3989">
        <v>0</v>
      </c>
      <c r="M3989">
        <v>0</v>
      </c>
      <c r="N3989">
        <v>0</v>
      </c>
      <c r="O3989">
        <v>1337</v>
      </c>
      <c r="P3989" t="s">
        <v>59</v>
      </c>
      <c r="Q3989" t="s">
        <v>60</v>
      </c>
    </row>
    <row r="3990" spans="1:17" x14ac:dyDescent="0.25">
      <c r="A3990" t="s">
        <v>43</v>
      </c>
      <c r="B3990" t="s">
        <v>36</v>
      </c>
      <c r="C3990" t="s">
        <v>51</v>
      </c>
      <c r="D3990" t="s">
        <v>48</v>
      </c>
      <c r="E3990" s="2">
        <v>24</v>
      </c>
      <c r="F3990" t="str">
        <f t="shared" si="62"/>
        <v>Aggregate1-in-2June Monthly System Peak Day30% Cycling24</v>
      </c>
      <c r="G3990">
        <v>4.3355379999999997</v>
      </c>
      <c r="H3990">
        <v>4.3355379999999997</v>
      </c>
      <c r="I3990">
        <v>63.393000000000001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1337</v>
      </c>
      <c r="P3990" t="s">
        <v>59</v>
      </c>
      <c r="Q3990" t="s">
        <v>60</v>
      </c>
    </row>
    <row r="3991" spans="1:17" x14ac:dyDescent="0.25">
      <c r="A3991" t="s">
        <v>30</v>
      </c>
      <c r="B3991" t="s">
        <v>36</v>
      </c>
      <c r="C3991" t="s">
        <v>51</v>
      </c>
      <c r="D3991" t="s">
        <v>31</v>
      </c>
      <c r="E3991" s="2">
        <v>24</v>
      </c>
      <c r="F3991" t="str">
        <f t="shared" si="62"/>
        <v>Average Per Ton1-in-2June Monthly System Peak Day50% Cycling24</v>
      </c>
      <c r="G3991">
        <v>0.35692059999999998</v>
      </c>
      <c r="H3991">
        <v>0.35692059999999998</v>
      </c>
      <c r="I3991">
        <v>63.768700000000003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3452</v>
      </c>
      <c r="P3991" t="s">
        <v>59</v>
      </c>
      <c r="Q3991" t="s">
        <v>60</v>
      </c>
    </row>
    <row r="3992" spans="1:17" x14ac:dyDescent="0.25">
      <c r="A3992" t="s">
        <v>28</v>
      </c>
      <c r="B3992" t="s">
        <v>36</v>
      </c>
      <c r="C3992" t="s">
        <v>51</v>
      </c>
      <c r="D3992" t="s">
        <v>31</v>
      </c>
      <c r="E3992" s="2">
        <v>24</v>
      </c>
      <c r="F3992" t="str">
        <f t="shared" si="62"/>
        <v>Average Per Premise1-in-2June Monthly System Peak Day50% Cycling24</v>
      </c>
      <c r="G3992">
        <v>3.076187</v>
      </c>
      <c r="H3992">
        <v>3.076187</v>
      </c>
      <c r="I3992">
        <v>63.768700000000003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3452</v>
      </c>
      <c r="P3992" t="s">
        <v>59</v>
      </c>
      <c r="Q3992" t="s">
        <v>60</v>
      </c>
    </row>
    <row r="3993" spans="1:17" x14ac:dyDescent="0.25">
      <c r="A3993" t="s">
        <v>29</v>
      </c>
      <c r="B3993" t="s">
        <v>36</v>
      </c>
      <c r="C3993" t="s">
        <v>51</v>
      </c>
      <c r="D3993" t="s">
        <v>31</v>
      </c>
      <c r="E3993" s="2">
        <v>24</v>
      </c>
      <c r="F3993" t="str">
        <f t="shared" si="62"/>
        <v>Average Per Device1-in-2June Monthly System Peak Day50% Cycling24</v>
      </c>
      <c r="G3993">
        <v>1.384304</v>
      </c>
      <c r="H3993">
        <v>1.384304</v>
      </c>
      <c r="I3993">
        <v>63.768700000000003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3452</v>
      </c>
      <c r="P3993" t="s">
        <v>59</v>
      </c>
      <c r="Q3993" t="s">
        <v>60</v>
      </c>
    </row>
    <row r="3994" spans="1:17" x14ac:dyDescent="0.25">
      <c r="A3994" t="s">
        <v>43</v>
      </c>
      <c r="B3994" t="s">
        <v>36</v>
      </c>
      <c r="C3994" t="s">
        <v>51</v>
      </c>
      <c r="D3994" t="s">
        <v>31</v>
      </c>
      <c r="E3994" s="2">
        <v>24</v>
      </c>
      <c r="F3994" t="str">
        <f t="shared" si="62"/>
        <v>Aggregate1-in-2June Monthly System Peak Day50% Cycling24</v>
      </c>
      <c r="G3994">
        <v>10.619</v>
      </c>
      <c r="H3994">
        <v>10.619</v>
      </c>
      <c r="I3994">
        <v>63.768700000000003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3452</v>
      </c>
      <c r="P3994" t="s">
        <v>59</v>
      </c>
      <c r="Q3994" t="s">
        <v>60</v>
      </c>
    </row>
    <row r="3995" spans="1:17" x14ac:dyDescent="0.25">
      <c r="A3995" t="s">
        <v>30</v>
      </c>
      <c r="B3995" t="s">
        <v>36</v>
      </c>
      <c r="C3995" t="s">
        <v>51</v>
      </c>
      <c r="D3995" t="s">
        <v>26</v>
      </c>
      <c r="E3995" s="2">
        <v>24</v>
      </c>
      <c r="F3995" t="str">
        <f t="shared" si="62"/>
        <v>Average Per Ton1-in-2June Monthly System Peak DayAll24</v>
      </c>
      <c r="G3995">
        <v>0.34260380000000001</v>
      </c>
      <c r="H3995">
        <v>0.34260380000000001</v>
      </c>
      <c r="I3995">
        <v>63.663800000000002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4789</v>
      </c>
      <c r="P3995" t="s">
        <v>59</v>
      </c>
      <c r="Q3995" t="s">
        <v>60</v>
      </c>
    </row>
    <row r="3996" spans="1:17" x14ac:dyDescent="0.25">
      <c r="A3996" t="s">
        <v>28</v>
      </c>
      <c r="B3996" t="s">
        <v>36</v>
      </c>
      <c r="C3996" t="s">
        <v>51</v>
      </c>
      <c r="D3996" t="s">
        <v>26</v>
      </c>
      <c r="E3996" s="2">
        <v>24</v>
      </c>
      <c r="F3996" t="str">
        <f t="shared" si="62"/>
        <v>Average Per Premise1-in-2June Monthly System Peak DayAll24</v>
      </c>
      <c r="G3996">
        <v>3.1432199999999999</v>
      </c>
      <c r="H3996">
        <v>3.1432199999999999</v>
      </c>
      <c r="I3996">
        <v>63.663800000000002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4789</v>
      </c>
      <c r="P3996" t="s">
        <v>59</v>
      </c>
      <c r="Q3996" t="s">
        <v>60</v>
      </c>
    </row>
    <row r="3997" spans="1:17" x14ac:dyDescent="0.25">
      <c r="A3997" t="s">
        <v>29</v>
      </c>
      <c r="B3997" t="s">
        <v>36</v>
      </c>
      <c r="C3997" t="s">
        <v>51</v>
      </c>
      <c r="D3997" t="s">
        <v>26</v>
      </c>
      <c r="E3997" s="2">
        <v>24</v>
      </c>
      <c r="F3997" t="str">
        <f t="shared" si="62"/>
        <v>Average Per Device1-in-2June Monthly System Peak DayAll24</v>
      </c>
      <c r="G3997">
        <v>1.3295250000000001</v>
      </c>
      <c r="H3997">
        <v>1.3295250000000001</v>
      </c>
      <c r="I3997">
        <v>63.663800000000002</v>
      </c>
      <c r="J3997">
        <v>0</v>
      </c>
      <c r="K3997">
        <v>0</v>
      </c>
      <c r="L3997">
        <v>0</v>
      </c>
      <c r="M3997">
        <v>0</v>
      </c>
      <c r="N3997">
        <v>0</v>
      </c>
      <c r="O3997">
        <v>4789</v>
      </c>
      <c r="P3997" t="s">
        <v>59</v>
      </c>
      <c r="Q3997" t="s">
        <v>60</v>
      </c>
    </row>
    <row r="3998" spans="1:17" x14ac:dyDescent="0.25">
      <c r="A3998" t="s">
        <v>43</v>
      </c>
      <c r="B3998" t="s">
        <v>36</v>
      </c>
      <c r="C3998" t="s">
        <v>51</v>
      </c>
      <c r="D3998" t="s">
        <v>26</v>
      </c>
      <c r="E3998" s="2">
        <v>24</v>
      </c>
      <c r="F3998" t="str">
        <f t="shared" si="62"/>
        <v>Aggregate1-in-2June Monthly System Peak DayAll24</v>
      </c>
      <c r="G3998">
        <v>15.05288</v>
      </c>
      <c r="H3998">
        <v>15.05288</v>
      </c>
      <c r="I3998">
        <v>63.663800000000002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4789</v>
      </c>
      <c r="P3998" t="s">
        <v>59</v>
      </c>
      <c r="Q3998" t="s">
        <v>60</v>
      </c>
    </row>
    <row r="3999" spans="1:17" x14ac:dyDescent="0.25">
      <c r="A3999" t="s">
        <v>30</v>
      </c>
      <c r="B3999" t="s">
        <v>36</v>
      </c>
      <c r="C3999" t="s">
        <v>52</v>
      </c>
      <c r="D3999" t="s">
        <v>48</v>
      </c>
      <c r="E3999" s="2">
        <v>24</v>
      </c>
      <c r="F3999" t="str">
        <f t="shared" si="62"/>
        <v>Average Per Ton1-in-2May Monthly System Peak Day30% Cycling24</v>
      </c>
      <c r="G3999">
        <v>0.25357930000000001</v>
      </c>
      <c r="H3999">
        <v>0.25357940000000001</v>
      </c>
      <c r="I3999">
        <v>60.758200000000002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1337</v>
      </c>
      <c r="P3999" t="s">
        <v>59</v>
      </c>
      <c r="Q3999" t="s">
        <v>60</v>
      </c>
    </row>
    <row r="4000" spans="1:17" x14ac:dyDescent="0.25">
      <c r="A4000" t="s">
        <v>28</v>
      </c>
      <c r="B4000" t="s">
        <v>36</v>
      </c>
      <c r="C4000" t="s">
        <v>52</v>
      </c>
      <c r="D4000" t="s">
        <v>48</v>
      </c>
      <c r="E4000" s="2">
        <v>24</v>
      </c>
      <c r="F4000" t="str">
        <f t="shared" si="62"/>
        <v>Average Per Premise1-in-2May Monthly System Peak Day30% Cycling24</v>
      </c>
      <c r="G4000">
        <v>2.690369</v>
      </c>
      <c r="H4000">
        <v>2.690369</v>
      </c>
      <c r="I4000">
        <v>60.758200000000002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1337</v>
      </c>
      <c r="P4000" t="s">
        <v>59</v>
      </c>
      <c r="Q4000" t="s">
        <v>60</v>
      </c>
    </row>
    <row r="4001" spans="1:17" x14ac:dyDescent="0.25">
      <c r="A4001" t="s">
        <v>29</v>
      </c>
      <c r="B4001" t="s">
        <v>36</v>
      </c>
      <c r="C4001" t="s">
        <v>52</v>
      </c>
      <c r="D4001" t="s">
        <v>48</v>
      </c>
      <c r="E4001" s="2">
        <v>24</v>
      </c>
      <c r="F4001" t="str">
        <f t="shared" si="62"/>
        <v>Average Per Device1-in-2May Monthly System Peak Day30% Cycling24</v>
      </c>
      <c r="G4001">
        <v>0.98521590000000003</v>
      </c>
      <c r="H4001">
        <v>0.98521590000000003</v>
      </c>
      <c r="I4001">
        <v>60.758200000000002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1337</v>
      </c>
      <c r="P4001" t="s">
        <v>59</v>
      </c>
      <c r="Q4001" t="s">
        <v>60</v>
      </c>
    </row>
    <row r="4002" spans="1:17" x14ac:dyDescent="0.25">
      <c r="A4002" t="s">
        <v>43</v>
      </c>
      <c r="B4002" t="s">
        <v>36</v>
      </c>
      <c r="C4002" t="s">
        <v>52</v>
      </c>
      <c r="D4002" t="s">
        <v>48</v>
      </c>
      <c r="E4002" s="2">
        <v>24</v>
      </c>
      <c r="F4002" t="str">
        <f t="shared" si="62"/>
        <v>Aggregate1-in-2May Monthly System Peak Day30% Cycling24</v>
      </c>
      <c r="G4002">
        <v>3.5970230000000001</v>
      </c>
      <c r="H4002">
        <v>3.5970230000000001</v>
      </c>
      <c r="I4002">
        <v>60.758200000000002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1337</v>
      </c>
      <c r="P4002" t="s">
        <v>59</v>
      </c>
      <c r="Q4002" t="s">
        <v>60</v>
      </c>
    </row>
    <row r="4003" spans="1:17" x14ac:dyDescent="0.25">
      <c r="A4003" t="s">
        <v>30</v>
      </c>
      <c r="B4003" t="s">
        <v>36</v>
      </c>
      <c r="C4003" t="s">
        <v>52</v>
      </c>
      <c r="D4003" t="s">
        <v>31</v>
      </c>
      <c r="E4003" s="2">
        <v>24</v>
      </c>
      <c r="F4003" t="str">
        <f t="shared" si="62"/>
        <v>Average Per Ton1-in-2May Monthly System Peak Day50% Cycling24</v>
      </c>
      <c r="G4003">
        <v>0.33454780000000001</v>
      </c>
      <c r="H4003">
        <v>0.33454780000000001</v>
      </c>
      <c r="I4003">
        <v>61.007399999999997</v>
      </c>
      <c r="J4003">
        <v>0</v>
      </c>
      <c r="K4003">
        <v>0</v>
      </c>
      <c r="L4003">
        <v>0</v>
      </c>
      <c r="M4003">
        <v>0</v>
      </c>
      <c r="N4003">
        <v>0</v>
      </c>
      <c r="O4003">
        <v>3452</v>
      </c>
      <c r="P4003" t="s">
        <v>59</v>
      </c>
      <c r="Q4003" t="s">
        <v>60</v>
      </c>
    </row>
    <row r="4004" spans="1:17" x14ac:dyDescent="0.25">
      <c r="A4004" t="s">
        <v>28</v>
      </c>
      <c r="B4004" t="s">
        <v>36</v>
      </c>
      <c r="C4004" t="s">
        <v>52</v>
      </c>
      <c r="D4004" t="s">
        <v>31</v>
      </c>
      <c r="E4004" s="2">
        <v>24</v>
      </c>
      <c r="F4004" t="str">
        <f t="shared" si="62"/>
        <v>Average Per Premise1-in-2May Monthly System Peak Day50% Cycling24</v>
      </c>
      <c r="G4004">
        <v>2.883362</v>
      </c>
      <c r="H4004">
        <v>2.883362</v>
      </c>
      <c r="I4004">
        <v>61.007399999999997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3452</v>
      </c>
      <c r="P4004" t="s">
        <v>59</v>
      </c>
      <c r="Q4004" t="s">
        <v>60</v>
      </c>
    </row>
    <row r="4005" spans="1:17" x14ac:dyDescent="0.25">
      <c r="A4005" t="s">
        <v>29</v>
      </c>
      <c r="B4005" t="s">
        <v>36</v>
      </c>
      <c r="C4005" t="s">
        <v>52</v>
      </c>
      <c r="D4005" t="s">
        <v>31</v>
      </c>
      <c r="E4005" s="2">
        <v>24</v>
      </c>
      <c r="F4005" t="str">
        <f t="shared" si="62"/>
        <v>Average Per Device1-in-2May Monthly System Peak Day50% Cycling24</v>
      </c>
      <c r="G4005">
        <v>1.2975319999999999</v>
      </c>
      <c r="H4005">
        <v>1.2975319999999999</v>
      </c>
      <c r="I4005">
        <v>61.007399999999997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3452</v>
      </c>
      <c r="P4005" t="s">
        <v>59</v>
      </c>
      <c r="Q4005" t="s">
        <v>60</v>
      </c>
    </row>
    <row r="4006" spans="1:17" x14ac:dyDescent="0.25">
      <c r="A4006" t="s">
        <v>43</v>
      </c>
      <c r="B4006" t="s">
        <v>36</v>
      </c>
      <c r="C4006" t="s">
        <v>52</v>
      </c>
      <c r="D4006" t="s">
        <v>31</v>
      </c>
      <c r="E4006" s="2">
        <v>24</v>
      </c>
      <c r="F4006" t="str">
        <f t="shared" si="62"/>
        <v>Aggregate1-in-2May Monthly System Peak Day50% Cycling24</v>
      </c>
      <c r="G4006">
        <v>9.9533649999999998</v>
      </c>
      <c r="H4006">
        <v>9.9533649999999998</v>
      </c>
      <c r="I4006">
        <v>61.007399999999997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3452</v>
      </c>
      <c r="P4006" t="s">
        <v>59</v>
      </c>
      <c r="Q4006" t="s">
        <v>60</v>
      </c>
    </row>
    <row r="4007" spans="1:17" x14ac:dyDescent="0.25">
      <c r="A4007" t="s">
        <v>30</v>
      </c>
      <c r="B4007" t="s">
        <v>36</v>
      </c>
      <c r="C4007" t="s">
        <v>52</v>
      </c>
      <c r="D4007" t="s">
        <v>26</v>
      </c>
      <c r="E4007" s="2">
        <v>24</v>
      </c>
      <c r="F4007" t="str">
        <f t="shared" si="62"/>
        <v>Average Per Ton1-in-2May Monthly System Peak DayAll24</v>
      </c>
      <c r="G4007">
        <v>0.31194139999999998</v>
      </c>
      <c r="H4007">
        <v>0.31194139999999998</v>
      </c>
      <c r="I4007">
        <v>60.937800000000003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4789</v>
      </c>
      <c r="P4007" t="s">
        <v>59</v>
      </c>
      <c r="Q4007" t="s">
        <v>60</v>
      </c>
    </row>
    <row r="4008" spans="1:17" x14ac:dyDescent="0.25">
      <c r="A4008" t="s">
        <v>28</v>
      </c>
      <c r="B4008" t="s">
        <v>36</v>
      </c>
      <c r="C4008" t="s">
        <v>52</v>
      </c>
      <c r="D4008" t="s">
        <v>26</v>
      </c>
      <c r="E4008" s="2">
        <v>24</v>
      </c>
      <c r="F4008" t="str">
        <f t="shared" si="62"/>
        <v>Average Per Premise1-in-2May Monthly System Peak DayAll24</v>
      </c>
      <c r="G4008">
        <v>2.861907</v>
      </c>
      <c r="H4008">
        <v>2.8619080000000001</v>
      </c>
      <c r="I4008">
        <v>60.937800000000003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4789</v>
      </c>
      <c r="P4008" t="s">
        <v>59</v>
      </c>
      <c r="Q4008" t="s">
        <v>60</v>
      </c>
    </row>
    <row r="4009" spans="1:17" x14ac:dyDescent="0.25">
      <c r="A4009" t="s">
        <v>29</v>
      </c>
      <c r="B4009" t="s">
        <v>36</v>
      </c>
      <c r="C4009" t="s">
        <v>52</v>
      </c>
      <c r="D4009" t="s">
        <v>26</v>
      </c>
      <c r="E4009" s="2">
        <v>24</v>
      </c>
      <c r="F4009" t="str">
        <f t="shared" si="62"/>
        <v>Average Per Device1-in-2May Monthly System Peak DayAll24</v>
      </c>
      <c r="G4009">
        <v>1.2105349999999999</v>
      </c>
      <c r="H4009">
        <v>1.2105349999999999</v>
      </c>
      <c r="I4009">
        <v>60.937800000000003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4789</v>
      </c>
      <c r="P4009" t="s">
        <v>59</v>
      </c>
      <c r="Q4009" t="s">
        <v>60</v>
      </c>
    </row>
    <row r="4010" spans="1:17" x14ac:dyDescent="0.25">
      <c r="A4010" t="s">
        <v>43</v>
      </c>
      <c r="B4010" t="s">
        <v>36</v>
      </c>
      <c r="C4010" t="s">
        <v>52</v>
      </c>
      <c r="D4010" t="s">
        <v>26</v>
      </c>
      <c r="E4010" s="2">
        <v>24</v>
      </c>
      <c r="F4010" t="str">
        <f t="shared" si="62"/>
        <v>Aggregate1-in-2May Monthly System Peak DayAll24</v>
      </c>
      <c r="G4010">
        <v>13.70567</v>
      </c>
      <c r="H4010">
        <v>13.705679999999999</v>
      </c>
      <c r="I4010">
        <v>60.937800000000003</v>
      </c>
      <c r="J4010">
        <v>0</v>
      </c>
      <c r="K4010">
        <v>0</v>
      </c>
      <c r="L4010">
        <v>0</v>
      </c>
      <c r="M4010">
        <v>0</v>
      </c>
      <c r="N4010">
        <v>0</v>
      </c>
      <c r="O4010">
        <v>4789</v>
      </c>
      <c r="P4010" t="s">
        <v>59</v>
      </c>
      <c r="Q4010" t="s">
        <v>60</v>
      </c>
    </row>
    <row r="4011" spans="1:17" x14ac:dyDescent="0.25">
      <c r="A4011" t="s">
        <v>30</v>
      </c>
      <c r="B4011" t="s">
        <v>36</v>
      </c>
      <c r="C4011" t="s">
        <v>53</v>
      </c>
      <c r="D4011" t="s">
        <v>48</v>
      </c>
      <c r="E4011" s="2">
        <v>24</v>
      </c>
      <c r="F4011" t="str">
        <f t="shared" si="62"/>
        <v>Average Per Ton1-in-2October Monthly System Peak Day30% Cycling24</v>
      </c>
      <c r="G4011">
        <v>0.29662319999999998</v>
      </c>
      <c r="H4011">
        <v>0.29662319999999998</v>
      </c>
      <c r="I4011">
        <v>65.212000000000003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1337</v>
      </c>
      <c r="P4011" t="s">
        <v>59</v>
      </c>
      <c r="Q4011" t="s">
        <v>60</v>
      </c>
    </row>
    <row r="4012" spans="1:17" x14ac:dyDescent="0.25">
      <c r="A4012" t="s">
        <v>28</v>
      </c>
      <c r="B4012" t="s">
        <v>36</v>
      </c>
      <c r="C4012" t="s">
        <v>53</v>
      </c>
      <c r="D4012" t="s">
        <v>48</v>
      </c>
      <c r="E4012" s="2">
        <v>24</v>
      </c>
      <c r="F4012" t="str">
        <f t="shared" si="62"/>
        <v>Average Per Premise1-in-2October Monthly System Peak Day30% Cycling24</v>
      </c>
      <c r="G4012">
        <v>3.147046</v>
      </c>
      <c r="H4012">
        <v>3.147046</v>
      </c>
      <c r="I4012">
        <v>65.212000000000003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1337</v>
      </c>
      <c r="P4012" t="s">
        <v>59</v>
      </c>
      <c r="Q4012" t="s">
        <v>60</v>
      </c>
    </row>
    <row r="4013" spans="1:17" x14ac:dyDescent="0.25">
      <c r="A4013" t="s">
        <v>29</v>
      </c>
      <c r="B4013" t="s">
        <v>36</v>
      </c>
      <c r="C4013" t="s">
        <v>53</v>
      </c>
      <c r="D4013" t="s">
        <v>48</v>
      </c>
      <c r="E4013" s="2">
        <v>24</v>
      </c>
      <c r="F4013" t="str">
        <f t="shared" si="62"/>
        <v>Average Per Device1-in-2October Monthly System Peak Day30% Cycling24</v>
      </c>
      <c r="G4013">
        <v>1.1524509999999999</v>
      </c>
      <c r="H4013">
        <v>1.1524509999999999</v>
      </c>
      <c r="I4013">
        <v>65.212000000000003</v>
      </c>
      <c r="J4013">
        <v>0</v>
      </c>
      <c r="K4013">
        <v>0</v>
      </c>
      <c r="L4013">
        <v>0</v>
      </c>
      <c r="M4013">
        <v>0</v>
      </c>
      <c r="N4013">
        <v>0</v>
      </c>
      <c r="O4013">
        <v>1337</v>
      </c>
      <c r="P4013" t="s">
        <v>59</v>
      </c>
      <c r="Q4013" t="s">
        <v>60</v>
      </c>
    </row>
    <row r="4014" spans="1:17" x14ac:dyDescent="0.25">
      <c r="A4014" t="s">
        <v>43</v>
      </c>
      <c r="B4014" t="s">
        <v>36</v>
      </c>
      <c r="C4014" t="s">
        <v>53</v>
      </c>
      <c r="D4014" t="s">
        <v>48</v>
      </c>
      <c r="E4014" s="2">
        <v>24</v>
      </c>
      <c r="F4014" t="str">
        <f t="shared" si="62"/>
        <v>Aggregate1-in-2October Monthly System Peak Day30% Cycling24</v>
      </c>
      <c r="G4014">
        <v>4.2076000000000002</v>
      </c>
      <c r="H4014">
        <v>4.2076000000000002</v>
      </c>
      <c r="I4014">
        <v>65.212000000000003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1337</v>
      </c>
      <c r="P4014" t="s">
        <v>59</v>
      </c>
      <c r="Q4014" t="s">
        <v>60</v>
      </c>
    </row>
    <row r="4015" spans="1:17" x14ac:dyDescent="0.25">
      <c r="A4015" t="s">
        <v>30</v>
      </c>
      <c r="B4015" t="s">
        <v>36</v>
      </c>
      <c r="C4015" t="s">
        <v>53</v>
      </c>
      <c r="D4015" t="s">
        <v>31</v>
      </c>
      <c r="E4015" s="2">
        <v>24</v>
      </c>
      <c r="F4015" t="str">
        <f t="shared" si="62"/>
        <v>Average Per Ton1-in-2October Monthly System Peak Day50% Cycling24</v>
      </c>
      <c r="G4015">
        <v>0.35406589999999999</v>
      </c>
      <c r="H4015">
        <v>0.35406589999999999</v>
      </c>
      <c r="I4015">
        <v>65.528199999999998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3452</v>
      </c>
      <c r="P4015" t="s">
        <v>59</v>
      </c>
      <c r="Q4015" t="s">
        <v>60</v>
      </c>
    </row>
    <row r="4016" spans="1:17" x14ac:dyDescent="0.25">
      <c r="A4016" t="s">
        <v>28</v>
      </c>
      <c r="B4016" t="s">
        <v>36</v>
      </c>
      <c r="C4016" t="s">
        <v>53</v>
      </c>
      <c r="D4016" t="s">
        <v>31</v>
      </c>
      <c r="E4016" s="2">
        <v>24</v>
      </c>
      <c r="F4016" t="str">
        <f t="shared" si="62"/>
        <v>Average Per Premise1-in-2October Monthly System Peak Day50% Cycling24</v>
      </c>
      <c r="G4016">
        <v>3.0515819999999998</v>
      </c>
      <c r="H4016">
        <v>3.0515819999999998</v>
      </c>
      <c r="I4016">
        <v>65.528199999999998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3452</v>
      </c>
      <c r="P4016" t="s">
        <v>59</v>
      </c>
      <c r="Q4016" t="s">
        <v>60</v>
      </c>
    </row>
    <row r="4017" spans="1:17" x14ac:dyDescent="0.25">
      <c r="A4017" t="s">
        <v>29</v>
      </c>
      <c r="B4017" t="s">
        <v>36</v>
      </c>
      <c r="C4017" t="s">
        <v>53</v>
      </c>
      <c r="D4017" t="s">
        <v>31</v>
      </c>
      <c r="E4017" s="2">
        <v>24</v>
      </c>
      <c r="F4017" t="str">
        <f t="shared" si="62"/>
        <v>Average Per Device1-in-2October Monthly System Peak Day50% Cycling24</v>
      </c>
      <c r="G4017">
        <v>1.373232</v>
      </c>
      <c r="H4017">
        <v>1.373232</v>
      </c>
      <c r="I4017">
        <v>65.528199999999998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3452</v>
      </c>
      <c r="P4017" t="s">
        <v>59</v>
      </c>
      <c r="Q4017" t="s">
        <v>60</v>
      </c>
    </row>
    <row r="4018" spans="1:17" x14ac:dyDescent="0.25">
      <c r="A4018" t="s">
        <v>43</v>
      </c>
      <c r="B4018" t="s">
        <v>36</v>
      </c>
      <c r="C4018" t="s">
        <v>53</v>
      </c>
      <c r="D4018" t="s">
        <v>31</v>
      </c>
      <c r="E4018" s="2">
        <v>24</v>
      </c>
      <c r="F4018" t="str">
        <f t="shared" si="62"/>
        <v>Aggregate1-in-2October Monthly System Peak Day50% Cycling24</v>
      </c>
      <c r="G4018">
        <v>10.53406</v>
      </c>
      <c r="H4018">
        <v>10.53406</v>
      </c>
      <c r="I4018">
        <v>65.528199999999998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3452</v>
      </c>
      <c r="P4018" t="s">
        <v>59</v>
      </c>
      <c r="Q4018" t="s">
        <v>60</v>
      </c>
    </row>
    <row r="4019" spans="1:17" x14ac:dyDescent="0.25">
      <c r="A4019" t="s">
        <v>30</v>
      </c>
      <c r="B4019" t="s">
        <v>36</v>
      </c>
      <c r="C4019" t="s">
        <v>53</v>
      </c>
      <c r="D4019" t="s">
        <v>26</v>
      </c>
      <c r="E4019" s="2">
        <v>24</v>
      </c>
      <c r="F4019" t="str">
        <f t="shared" si="62"/>
        <v>Average Per Ton1-in-2October Monthly System Peak DayAll24</v>
      </c>
      <c r="G4019">
        <v>0.33802789999999999</v>
      </c>
      <c r="H4019">
        <v>0.33802789999999999</v>
      </c>
      <c r="I4019">
        <v>65.439899999999994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4789</v>
      </c>
      <c r="P4019" t="s">
        <v>59</v>
      </c>
      <c r="Q4019" t="s">
        <v>60</v>
      </c>
    </row>
    <row r="4020" spans="1:17" x14ac:dyDescent="0.25">
      <c r="A4020" t="s">
        <v>28</v>
      </c>
      <c r="B4020" t="s">
        <v>36</v>
      </c>
      <c r="C4020" t="s">
        <v>53</v>
      </c>
      <c r="D4020" t="s">
        <v>26</v>
      </c>
      <c r="E4020" s="2">
        <v>24</v>
      </c>
      <c r="F4020" t="str">
        <f t="shared" si="62"/>
        <v>Average Per Premise1-in-2October Monthly System Peak DayAll24</v>
      </c>
      <c r="G4020">
        <v>3.1012379999999999</v>
      </c>
      <c r="H4020">
        <v>3.1012379999999999</v>
      </c>
      <c r="I4020">
        <v>65.439899999999994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4789</v>
      </c>
      <c r="P4020" t="s">
        <v>59</v>
      </c>
      <c r="Q4020" t="s">
        <v>60</v>
      </c>
    </row>
    <row r="4021" spans="1:17" x14ac:dyDescent="0.25">
      <c r="A4021" t="s">
        <v>29</v>
      </c>
      <c r="B4021" t="s">
        <v>36</v>
      </c>
      <c r="C4021" t="s">
        <v>53</v>
      </c>
      <c r="D4021" t="s">
        <v>26</v>
      </c>
      <c r="E4021" s="2">
        <v>24</v>
      </c>
      <c r="F4021" t="str">
        <f t="shared" si="62"/>
        <v>Average Per Device1-in-2October Monthly System Peak DayAll24</v>
      </c>
      <c r="G4021">
        <v>1.3117669999999999</v>
      </c>
      <c r="H4021">
        <v>1.3117669999999999</v>
      </c>
      <c r="I4021">
        <v>65.439899999999994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4789</v>
      </c>
      <c r="P4021" t="s">
        <v>59</v>
      </c>
      <c r="Q4021" t="s">
        <v>60</v>
      </c>
    </row>
    <row r="4022" spans="1:17" x14ac:dyDescent="0.25">
      <c r="A4022" t="s">
        <v>43</v>
      </c>
      <c r="B4022" t="s">
        <v>36</v>
      </c>
      <c r="C4022" t="s">
        <v>53</v>
      </c>
      <c r="D4022" t="s">
        <v>26</v>
      </c>
      <c r="E4022" s="2">
        <v>24</v>
      </c>
      <c r="F4022" t="str">
        <f t="shared" si="62"/>
        <v>Aggregate1-in-2October Monthly System Peak DayAll24</v>
      </c>
      <c r="G4022">
        <v>14.85183</v>
      </c>
      <c r="H4022">
        <v>14.85183</v>
      </c>
      <c r="I4022">
        <v>65.439899999999994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4789</v>
      </c>
      <c r="P4022" t="s">
        <v>59</v>
      </c>
      <c r="Q4022" t="s">
        <v>60</v>
      </c>
    </row>
    <row r="4023" spans="1:17" x14ac:dyDescent="0.25">
      <c r="A4023" t="s">
        <v>30</v>
      </c>
      <c r="B4023" t="s">
        <v>36</v>
      </c>
      <c r="C4023" t="s">
        <v>54</v>
      </c>
      <c r="D4023" t="s">
        <v>48</v>
      </c>
      <c r="E4023" s="2">
        <v>24</v>
      </c>
      <c r="F4023" t="str">
        <f t="shared" si="62"/>
        <v>Average Per Ton1-in-2September Monthly System Peak Day30% Cycling24</v>
      </c>
      <c r="G4023">
        <v>0.40889510000000001</v>
      </c>
      <c r="H4023">
        <v>0.40889510000000001</v>
      </c>
      <c r="I4023">
        <v>72.357200000000006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1337</v>
      </c>
      <c r="P4023" t="s">
        <v>59</v>
      </c>
      <c r="Q4023" t="s">
        <v>60</v>
      </c>
    </row>
    <row r="4024" spans="1:17" x14ac:dyDescent="0.25">
      <c r="A4024" t="s">
        <v>28</v>
      </c>
      <c r="B4024" t="s">
        <v>36</v>
      </c>
      <c r="C4024" t="s">
        <v>54</v>
      </c>
      <c r="D4024" t="s">
        <v>48</v>
      </c>
      <c r="E4024" s="2">
        <v>24</v>
      </c>
      <c r="F4024" t="str">
        <f t="shared" si="62"/>
        <v>Average Per Premise1-in-2September Monthly System Peak Day30% Cycling24</v>
      </c>
      <c r="G4024">
        <v>4.338203</v>
      </c>
      <c r="H4024">
        <v>4.338203</v>
      </c>
      <c r="I4024">
        <v>72.357200000000006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1337</v>
      </c>
      <c r="P4024" t="s">
        <v>59</v>
      </c>
      <c r="Q4024" t="s">
        <v>60</v>
      </c>
    </row>
    <row r="4025" spans="1:17" x14ac:dyDescent="0.25">
      <c r="A4025" t="s">
        <v>29</v>
      </c>
      <c r="B4025" t="s">
        <v>36</v>
      </c>
      <c r="C4025" t="s">
        <v>54</v>
      </c>
      <c r="D4025" t="s">
        <v>48</v>
      </c>
      <c r="E4025" s="2">
        <v>24</v>
      </c>
      <c r="F4025" t="str">
        <f t="shared" si="62"/>
        <v>Average Per Device1-in-2September Monthly System Peak Day30% Cycling24</v>
      </c>
      <c r="G4025">
        <v>1.588654</v>
      </c>
      <c r="H4025">
        <v>1.5886549999999999</v>
      </c>
      <c r="I4025">
        <v>72.357200000000006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1337</v>
      </c>
      <c r="P4025" t="s">
        <v>59</v>
      </c>
      <c r="Q4025" t="s">
        <v>60</v>
      </c>
    </row>
    <row r="4026" spans="1:17" x14ac:dyDescent="0.25">
      <c r="A4026" t="s">
        <v>43</v>
      </c>
      <c r="B4026" t="s">
        <v>36</v>
      </c>
      <c r="C4026" t="s">
        <v>54</v>
      </c>
      <c r="D4026" t="s">
        <v>48</v>
      </c>
      <c r="E4026" s="2">
        <v>24</v>
      </c>
      <c r="F4026" t="str">
        <f t="shared" si="62"/>
        <v>Aggregate1-in-2September Monthly System Peak Day30% Cycling24</v>
      </c>
      <c r="G4026">
        <v>5.8001779999999998</v>
      </c>
      <c r="H4026">
        <v>5.8001779999999998</v>
      </c>
      <c r="I4026">
        <v>72.357200000000006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1337</v>
      </c>
      <c r="P4026" t="s">
        <v>59</v>
      </c>
      <c r="Q4026" t="s">
        <v>60</v>
      </c>
    </row>
    <row r="4027" spans="1:17" x14ac:dyDescent="0.25">
      <c r="A4027" t="s">
        <v>30</v>
      </c>
      <c r="B4027" t="s">
        <v>36</v>
      </c>
      <c r="C4027" t="s">
        <v>54</v>
      </c>
      <c r="D4027" t="s">
        <v>31</v>
      </c>
      <c r="E4027" s="2">
        <v>24</v>
      </c>
      <c r="F4027" t="str">
        <f t="shared" si="62"/>
        <v>Average Per Ton1-in-2September Monthly System Peak Day50% Cycling24</v>
      </c>
      <c r="G4027">
        <v>0.39903329999999998</v>
      </c>
      <c r="H4027">
        <v>0.39903329999999998</v>
      </c>
      <c r="I4027">
        <v>72.638999999999996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3452</v>
      </c>
      <c r="P4027" t="s">
        <v>59</v>
      </c>
      <c r="Q4027" t="s">
        <v>60</v>
      </c>
    </row>
    <row r="4028" spans="1:17" x14ac:dyDescent="0.25">
      <c r="A4028" t="s">
        <v>28</v>
      </c>
      <c r="B4028" t="s">
        <v>36</v>
      </c>
      <c r="C4028" t="s">
        <v>54</v>
      </c>
      <c r="D4028" t="s">
        <v>31</v>
      </c>
      <c r="E4028" s="2">
        <v>24</v>
      </c>
      <c r="F4028" t="str">
        <f t="shared" si="62"/>
        <v>Average Per Premise1-in-2September Monthly System Peak Day50% Cycling24</v>
      </c>
      <c r="G4028">
        <v>3.4391430000000001</v>
      </c>
      <c r="H4028">
        <v>3.4391430000000001</v>
      </c>
      <c r="I4028">
        <v>72.638999999999996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3452</v>
      </c>
      <c r="P4028" t="s">
        <v>59</v>
      </c>
      <c r="Q4028" t="s">
        <v>60</v>
      </c>
    </row>
    <row r="4029" spans="1:17" x14ac:dyDescent="0.25">
      <c r="A4029" t="s">
        <v>29</v>
      </c>
      <c r="B4029" t="s">
        <v>36</v>
      </c>
      <c r="C4029" t="s">
        <v>54</v>
      </c>
      <c r="D4029" t="s">
        <v>31</v>
      </c>
      <c r="E4029" s="2">
        <v>24</v>
      </c>
      <c r="F4029" t="str">
        <f t="shared" si="62"/>
        <v>Average Per Device1-in-2September Monthly System Peak Day50% Cycling24</v>
      </c>
      <c r="G4029">
        <v>1.5476369999999999</v>
      </c>
      <c r="H4029">
        <v>1.5476369999999999</v>
      </c>
      <c r="I4029">
        <v>72.638999999999996</v>
      </c>
      <c r="J4029">
        <v>0</v>
      </c>
      <c r="K4029">
        <v>0</v>
      </c>
      <c r="L4029">
        <v>0</v>
      </c>
      <c r="M4029">
        <v>0</v>
      </c>
      <c r="N4029">
        <v>0</v>
      </c>
      <c r="O4029">
        <v>3452</v>
      </c>
      <c r="P4029" t="s">
        <v>59</v>
      </c>
      <c r="Q4029" t="s">
        <v>60</v>
      </c>
    </row>
    <row r="4030" spans="1:17" x14ac:dyDescent="0.25">
      <c r="A4030" t="s">
        <v>43</v>
      </c>
      <c r="B4030" t="s">
        <v>36</v>
      </c>
      <c r="C4030" t="s">
        <v>54</v>
      </c>
      <c r="D4030" t="s">
        <v>31</v>
      </c>
      <c r="E4030" s="2">
        <v>24</v>
      </c>
      <c r="F4030" t="str">
        <f t="shared" si="62"/>
        <v>Aggregate1-in-2September Monthly System Peak Day50% Cycling24</v>
      </c>
      <c r="G4030">
        <v>11.871919999999999</v>
      </c>
      <c r="H4030">
        <v>11.871919999999999</v>
      </c>
      <c r="I4030">
        <v>72.638999999999996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3452</v>
      </c>
      <c r="P4030" t="s">
        <v>59</v>
      </c>
      <c r="Q4030" t="s">
        <v>60</v>
      </c>
    </row>
    <row r="4031" spans="1:17" x14ac:dyDescent="0.25">
      <c r="A4031" t="s">
        <v>30</v>
      </c>
      <c r="B4031" t="s">
        <v>36</v>
      </c>
      <c r="C4031" t="s">
        <v>54</v>
      </c>
      <c r="D4031" t="s">
        <v>26</v>
      </c>
      <c r="E4031" s="2">
        <v>24</v>
      </c>
      <c r="F4031" t="str">
        <f t="shared" si="62"/>
        <v>Average Per Ton1-in-2September Monthly System Peak DayAll24</v>
      </c>
      <c r="G4031">
        <v>0.4017867</v>
      </c>
      <c r="H4031">
        <v>0.4017867</v>
      </c>
      <c r="I4031">
        <v>72.560299999999998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4789</v>
      </c>
      <c r="P4031" t="s">
        <v>59</v>
      </c>
      <c r="Q4031" t="s">
        <v>60</v>
      </c>
    </row>
    <row r="4032" spans="1:17" x14ac:dyDescent="0.25">
      <c r="A4032" t="s">
        <v>28</v>
      </c>
      <c r="B4032" t="s">
        <v>36</v>
      </c>
      <c r="C4032" t="s">
        <v>54</v>
      </c>
      <c r="D4032" t="s">
        <v>26</v>
      </c>
      <c r="E4032" s="2">
        <v>24</v>
      </c>
      <c r="F4032" t="str">
        <f t="shared" si="62"/>
        <v>Average Per Premise1-in-2September Monthly System Peak DayAll24</v>
      </c>
      <c r="G4032">
        <v>3.686194</v>
      </c>
      <c r="H4032">
        <v>3.686194</v>
      </c>
      <c r="I4032">
        <v>72.560299999999998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4789</v>
      </c>
      <c r="P4032" t="s">
        <v>59</v>
      </c>
      <c r="Q4032" t="s">
        <v>60</v>
      </c>
    </row>
    <row r="4033" spans="1:17" x14ac:dyDescent="0.25">
      <c r="A4033" t="s">
        <v>29</v>
      </c>
      <c r="B4033" t="s">
        <v>36</v>
      </c>
      <c r="C4033" t="s">
        <v>54</v>
      </c>
      <c r="D4033" t="s">
        <v>26</v>
      </c>
      <c r="E4033" s="2">
        <v>24</v>
      </c>
      <c r="F4033" t="str">
        <f t="shared" si="62"/>
        <v>Average Per Device1-in-2September Monthly System Peak DayAll24</v>
      </c>
      <c r="G4033">
        <v>1.5591930000000001</v>
      </c>
      <c r="H4033">
        <v>1.5591930000000001</v>
      </c>
      <c r="I4033">
        <v>72.560299999999998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4789</v>
      </c>
      <c r="P4033" t="s">
        <v>59</v>
      </c>
      <c r="Q4033" t="s">
        <v>60</v>
      </c>
    </row>
    <row r="4034" spans="1:17" x14ac:dyDescent="0.25">
      <c r="A4034" t="s">
        <v>43</v>
      </c>
      <c r="B4034" t="s">
        <v>36</v>
      </c>
      <c r="C4034" t="s">
        <v>54</v>
      </c>
      <c r="D4034" t="s">
        <v>26</v>
      </c>
      <c r="E4034" s="2">
        <v>24</v>
      </c>
      <c r="F4034" t="str">
        <f t="shared" si="62"/>
        <v>Aggregate1-in-2September Monthly System Peak DayAll24</v>
      </c>
      <c r="G4034">
        <v>17.653179999999999</v>
      </c>
      <c r="H4034">
        <v>17.653179999999999</v>
      </c>
      <c r="I4034">
        <v>72.560299999999998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4789</v>
      </c>
      <c r="P4034" t="s">
        <v>59</v>
      </c>
      <c r="Q4034" t="s">
        <v>60</v>
      </c>
    </row>
    <row r="4035" spans="1:17" x14ac:dyDescent="0.25">
      <c r="F4035" t="str">
        <f t="shared" ref="F4035:F4098" si="63">CONCATENATE(A4035,B4035,C4035,D4035,E4035)</f>
        <v/>
      </c>
    </row>
    <row r="4036" spans="1:17" x14ac:dyDescent="0.25">
      <c r="F4036" t="str">
        <f t="shared" si="63"/>
        <v/>
      </c>
    </row>
    <row r="4037" spans="1:17" x14ac:dyDescent="0.25">
      <c r="F4037" t="str">
        <f t="shared" si="63"/>
        <v/>
      </c>
    </row>
    <row r="4038" spans="1:17" x14ac:dyDescent="0.25">
      <c r="F4038" t="str">
        <f t="shared" si="63"/>
        <v/>
      </c>
    </row>
    <row r="4039" spans="1:17" x14ac:dyDescent="0.25">
      <c r="F4039" t="str">
        <f t="shared" si="63"/>
        <v/>
      </c>
    </row>
    <row r="4040" spans="1:17" x14ac:dyDescent="0.25">
      <c r="F4040" t="str">
        <f t="shared" si="63"/>
        <v/>
      </c>
    </row>
    <row r="4041" spans="1:17" x14ac:dyDescent="0.25">
      <c r="F4041" t="str">
        <f t="shared" si="63"/>
        <v/>
      </c>
    </row>
    <row r="4042" spans="1:17" x14ac:dyDescent="0.25">
      <c r="F4042" t="str">
        <f t="shared" si="63"/>
        <v/>
      </c>
    </row>
    <row r="4043" spans="1:17" x14ac:dyDescent="0.25">
      <c r="F4043" t="str">
        <f t="shared" si="63"/>
        <v/>
      </c>
    </row>
    <row r="4044" spans="1:17" x14ac:dyDescent="0.25">
      <c r="F4044" t="str">
        <f t="shared" si="63"/>
        <v/>
      </c>
    </row>
    <row r="4045" spans="1:17" x14ac:dyDescent="0.25">
      <c r="F4045" t="str">
        <f t="shared" si="63"/>
        <v/>
      </c>
    </row>
    <row r="4046" spans="1:17" x14ac:dyDescent="0.25">
      <c r="F4046" t="str">
        <f t="shared" si="63"/>
        <v/>
      </c>
    </row>
    <row r="4047" spans="1:17" x14ac:dyDescent="0.25">
      <c r="F4047" t="str">
        <f t="shared" si="63"/>
        <v/>
      </c>
    </row>
    <row r="4048" spans="1:17" x14ac:dyDescent="0.25">
      <c r="F4048" t="str">
        <f t="shared" si="63"/>
        <v/>
      </c>
    </row>
    <row r="4049" spans="6:6" x14ac:dyDescent="0.25">
      <c r="F4049" t="str">
        <f t="shared" si="63"/>
        <v/>
      </c>
    </row>
    <row r="4050" spans="6:6" x14ac:dyDescent="0.25">
      <c r="F4050" t="str">
        <f t="shared" si="63"/>
        <v/>
      </c>
    </row>
    <row r="4051" spans="6:6" x14ac:dyDescent="0.25">
      <c r="F4051" t="str">
        <f t="shared" si="63"/>
        <v/>
      </c>
    </row>
    <row r="4052" spans="6:6" x14ac:dyDescent="0.25">
      <c r="F4052" t="str">
        <f t="shared" si="63"/>
        <v/>
      </c>
    </row>
    <row r="4053" spans="6:6" x14ac:dyDescent="0.25">
      <c r="F4053" t="str">
        <f t="shared" si="63"/>
        <v/>
      </c>
    </row>
    <row r="4054" spans="6:6" x14ac:dyDescent="0.25">
      <c r="F4054" t="str">
        <f t="shared" si="63"/>
        <v/>
      </c>
    </row>
    <row r="4055" spans="6:6" x14ac:dyDescent="0.25">
      <c r="F4055" t="str">
        <f t="shared" si="63"/>
        <v/>
      </c>
    </row>
    <row r="4056" spans="6:6" x14ac:dyDescent="0.25">
      <c r="F4056" t="str">
        <f t="shared" si="63"/>
        <v/>
      </c>
    </row>
    <row r="4057" spans="6:6" x14ac:dyDescent="0.25">
      <c r="F4057" t="str">
        <f t="shared" si="63"/>
        <v/>
      </c>
    </row>
    <row r="4058" spans="6:6" x14ac:dyDescent="0.25">
      <c r="F4058" t="str">
        <f t="shared" si="63"/>
        <v/>
      </c>
    </row>
    <row r="4059" spans="6:6" x14ac:dyDescent="0.25">
      <c r="F4059" t="str">
        <f t="shared" si="63"/>
        <v/>
      </c>
    </row>
    <row r="4060" spans="6:6" x14ac:dyDescent="0.25">
      <c r="F4060" t="str">
        <f t="shared" si="63"/>
        <v/>
      </c>
    </row>
    <row r="4061" spans="6:6" x14ac:dyDescent="0.25">
      <c r="F4061" t="str">
        <f t="shared" si="63"/>
        <v/>
      </c>
    </row>
    <row r="4062" spans="6:6" x14ac:dyDescent="0.25">
      <c r="F4062" t="str">
        <f t="shared" si="63"/>
        <v/>
      </c>
    </row>
    <row r="4063" spans="6:6" x14ac:dyDescent="0.25">
      <c r="F4063" t="str">
        <f t="shared" si="63"/>
        <v/>
      </c>
    </row>
    <row r="4064" spans="6:6" x14ac:dyDescent="0.25">
      <c r="F4064" t="str">
        <f t="shared" si="63"/>
        <v/>
      </c>
    </row>
    <row r="4065" spans="6:6" x14ac:dyDescent="0.25">
      <c r="F4065" t="str">
        <f t="shared" si="63"/>
        <v/>
      </c>
    </row>
    <row r="4066" spans="6:6" x14ac:dyDescent="0.25">
      <c r="F4066" t="str">
        <f t="shared" si="63"/>
        <v/>
      </c>
    </row>
    <row r="4067" spans="6:6" x14ac:dyDescent="0.25">
      <c r="F4067" t="str">
        <f t="shared" si="63"/>
        <v/>
      </c>
    </row>
    <row r="4068" spans="6:6" x14ac:dyDescent="0.25">
      <c r="F4068" t="str">
        <f t="shared" si="63"/>
        <v/>
      </c>
    </row>
    <row r="4069" spans="6:6" x14ac:dyDescent="0.25">
      <c r="F4069" t="str">
        <f t="shared" si="63"/>
        <v/>
      </c>
    </row>
    <row r="4070" spans="6:6" x14ac:dyDescent="0.25">
      <c r="F4070" t="str">
        <f t="shared" si="63"/>
        <v/>
      </c>
    </row>
    <row r="4071" spans="6:6" x14ac:dyDescent="0.25">
      <c r="F4071" t="str">
        <f t="shared" si="63"/>
        <v/>
      </c>
    </row>
    <row r="4072" spans="6:6" x14ac:dyDescent="0.25">
      <c r="F4072" t="str">
        <f t="shared" si="63"/>
        <v/>
      </c>
    </row>
    <row r="4073" spans="6:6" x14ac:dyDescent="0.25">
      <c r="F4073" t="str">
        <f t="shared" si="63"/>
        <v/>
      </c>
    </row>
    <row r="4074" spans="6:6" x14ac:dyDescent="0.25">
      <c r="F4074" t="str">
        <f t="shared" si="63"/>
        <v/>
      </c>
    </row>
    <row r="4075" spans="6:6" x14ac:dyDescent="0.25">
      <c r="F4075" t="str">
        <f t="shared" si="63"/>
        <v/>
      </c>
    </row>
    <row r="4076" spans="6:6" x14ac:dyDescent="0.25">
      <c r="F4076" t="str">
        <f t="shared" si="63"/>
        <v/>
      </c>
    </row>
    <row r="4077" spans="6:6" x14ac:dyDescent="0.25">
      <c r="F4077" t="str">
        <f t="shared" si="63"/>
        <v/>
      </c>
    </row>
    <row r="4078" spans="6:6" x14ac:dyDescent="0.25">
      <c r="F4078" t="str">
        <f t="shared" si="63"/>
        <v/>
      </c>
    </row>
    <row r="4079" spans="6:6" x14ac:dyDescent="0.25">
      <c r="F4079" t="str">
        <f t="shared" si="63"/>
        <v/>
      </c>
    </row>
    <row r="4080" spans="6:6" x14ac:dyDescent="0.25">
      <c r="F4080" t="str">
        <f t="shared" si="63"/>
        <v/>
      </c>
    </row>
    <row r="4081" spans="6:6" x14ac:dyDescent="0.25">
      <c r="F4081" t="str">
        <f t="shared" si="63"/>
        <v/>
      </c>
    </row>
    <row r="4082" spans="6:6" x14ac:dyDescent="0.25">
      <c r="F4082" t="str">
        <f t="shared" si="63"/>
        <v/>
      </c>
    </row>
    <row r="4083" spans="6:6" x14ac:dyDescent="0.25">
      <c r="F4083" t="str">
        <f t="shared" si="63"/>
        <v/>
      </c>
    </row>
    <row r="4084" spans="6:6" x14ac:dyDescent="0.25">
      <c r="F4084" t="str">
        <f t="shared" si="63"/>
        <v/>
      </c>
    </row>
    <row r="4085" spans="6:6" x14ac:dyDescent="0.25">
      <c r="F4085" t="str">
        <f t="shared" si="63"/>
        <v/>
      </c>
    </row>
    <row r="4086" spans="6:6" x14ac:dyDescent="0.25">
      <c r="F4086" t="str">
        <f t="shared" si="63"/>
        <v/>
      </c>
    </row>
    <row r="4087" spans="6:6" x14ac:dyDescent="0.25">
      <c r="F4087" t="str">
        <f t="shared" si="63"/>
        <v/>
      </c>
    </row>
    <row r="4088" spans="6:6" x14ac:dyDescent="0.25">
      <c r="F4088" t="str">
        <f t="shared" si="63"/>
        <v/>
      </c>
    </row>
    <row r="4089" spans="6:6" x14ac:dyDescent="0.25">
      <c r="F4089" t="str">
        <f t="shared" si="63"/>
        <v/>
      </c>
    </row>
    <row r="4090" spans="6:6" x14ac:dyDescent="0.25">
      <c r="F4090" t="str">
        <f t="shared" si="63"/>
        <v/>
      </c>
    </row>
    <row r="4091" spans="6:6" x14ac:dyDescent="0.25">
      <c r="F4091" t="str">
        <f t="shared" si="63"/>
        <v/>
      </c>
    </row>
    <row r="4092" spans="6:6" x14ac:dyDescent="0.25">
      <c r="F4092" t="str">
        <f t="shared" si="63"/>
        <v/>
      </c>
    </row>
    <row r="4093" spans="6:6" x14ac:dyDescent="0.25">
      <c r="F4093" t="str">
        <f t="shared" si="63"/>
        <v/>
      </c>
    </row>
    <row r="4094" spans="6:6" x14ac:dyDescent="0.25">
      <c r="F4094" t="str">
        <f t="shared" si="63"/>
        <v/>
      </c>
    </row>
    <row r="4095" spans="6:6" x14ac:dyDescent="0.25">
      <c r="F4095" t="str">
        <f t="shared" si="63"/>
        <v/>
      </c>
    </row>
    <row r="4096" spans="6:6" x14ac:dyDescent="0.25">
      <c r="F4096" t="str">
        <f t="shared" si="63"/>
        <v/>
      </c>
    </row>
    <row r="4097" spans="6:6" x14ac:dyDescent="0.25">
      <c r="F4097" t="str">
        <f t="shared" si="63"/>
        <v/>
      </c>
    </row>
    <row r="4098" spans="6:6" x14ac:dyDescent="0.25">
      <c r="F4098" t="str">
        <f t="shared" si="63"/>
        <v/>
      </c>
    </row>
    <row r="4099" spans="6:6" x14ac:dyDescent="0.25">
      <c r="F4099" t="str">
        <f t="shared" ref="F4099:F4162" si="64">CONCATENATE(A4099,B4099,C4099,D4099,E4099)</f>
        <v/>
      </c>
    </row>
    <row r="4100" spans="6:6" x14ac:dyDescent="0.25">
      <c r="F4100" t="str">
        <f t="shared" si="64"/>
        <v/>
      </c>
    </row>
    <row r="4101" spans="6:6" x14ac:dyDescent="0.25">
      <c r="F4101" t="str">
        <f t="shared" si="64"/>
        <v/>
      </c>
    </row>
    <row r="4102" spans="6:6" x14ac:dyDescent="0.25">
      <c r="F4102" t="str">
        <f t="shared" si="64"/>
        <v/>
      </c>
    </row>
    <row r="4103" spans="6:6" x14ac:dyDescent="0.25">
      <c r="F4103" t="str">
        <f t="shared" si="64"/>
        <v/>
      </c>
    </row>
    <row r="4104" spans="6:6" x14ac:dyDescent="0.25">
      <c r="F4104" t="str">
        <f t="shared" si="64"/>
        <v/>
      </c>
    </row>
    <row r="4105" spans="6:6" x14ac:dyDescent="0.25">
      <c r="F4105" t="str">
        <f t="shared" si="64"/>
        <v/>
      </c>
    </row>
    <row r="4106" spans="6:6" x14ac:dyDescent="0.25">
      <c r="F4106" t="str">
        <f t="shared" si="64"/>
        <v/>
      </c>
    </row>
    <row r="4107" spans="6:6" x14ac:dyDescent="0.25">
      <c r="F4107" t="str">
        <f t="shared" si="64"/>
        <v/>
      </c>
    </row>
    <row r="4108" spans="6:6" x14ac:dyDescent="0.25">
      <c r="F4108" t="str">
        <f t="shared" si="64"/>
        <v/>
      </c>
    </row>
    <row r="4109" spans="6:6" x14ac:dyDescent="0.25">
      <c r="F4109" t="str">
        <f t="shared" si="64"/>
        <v/>
      </c>
    </row>
    <row r="4110" spans="6:6" x14ac:dyDescent="0.25">
      <c r="F4110" t="str">
        <f t="shared" si="64"/>
        <v/>
      </c>
    </row>
    <row r="4111" spans="6:6" x14ac:dyDescent="0.25">
      <c r="F4111" t="str">
        <f t="shared" si="64"/>
        <v/>
      </c>
    </row>
    <row r="4112" spans="6:6" x14ac:dyDescent="0.25">
      <c r="F4112" t="str">
        <f t="shared" si="64"/>
        <v/>
      </c>
    </row>
    <row r="4113" spans="6:6" x14ac:dyDescent="0.25">
      <c r="F4113" t="str">
        <f t="shared" si="64"/>
        <v/>
      </c>
    </row>
    <row r="4114" spans="6:6" x14ac:dyDescent="0.25">
      <c r="F4114" t="str">
        <f t="shared" si="64"/>
        <v/>
      </c>
    </row>
    <row r="4115" spans="6:6" x14ac:dyDescent="0.25">
      <c r="F4115" t="str">
        <f t="shared" si="64"/>
        <v/>
      </c>
    </row>
    <row r="4116" spans="6:6" x14ac:dyDescent="0.25">
      <c r="F4116" t="str">
        <f t="shared" si="64"/>
        <v/>
      </c>
    </row>
    <row r="4117" spans="6:6" x14ac:dyDescent="0.25">
      <c r="F4117" t="str">
        <f t="shared" si="64"/>
        <v/>
      </c>
    </row>
    <row r="4118" spans="6:6" x14ac:dyDescent="0.25">
      <c r="F4118" t="str">
        <f t="shared" si="64"/>
        <v/>
      </c>
    </row>
    <row r="4119" spans="6:6" x14ac:dyDescent="0.25">
      <c r="F4119" t="str">
        <f t="shared" si="64"/>
        <v/>
      </c>
    </row>
    <row r="4120" spans="6:6" x14ac:dyDescent="0.25">
      <c r="F4120" t="str">
        <f t="shared" si="64"/>
        <v/>
      </c>
    </row>
    <row r="4121" spans="6:6" x14ac:dyDescent="0.25">
      <c r="F4121" t="str">
        <f t="shared" si="64"/>
        <v/>
      </c>
    </row>
    <row r="4122" spans="6:6" x14ac:dyDescent="0.25">
      <c r="F4122" t="str">
        <f t="shared" si="64"/>
        <v/>
      </c>
    </row>
    <row r="4123" spans="6:6" x14ac:dyDescent="0.25">
      <c r="F4123" t="str">
        <f t="shared" si="64"/>
        <v/>
      </c>
    </row>
    <row r="4124" spans="6:6" x14ac:dyDescent="0.25">
      <c r="F4124" t="str">
        <f t="shared" si="64"/>
        <v/>
      </c>
    </row>
    <row r="4125" spans="6:6" x14ac:dyDescent="0.25">
      <c r="F4125" t="str">
        <f t="shared" si="64"/>
        <v/>
      </c>
    </row>
    <row r="4126" spans="6:6" x14ac:dyDescent="0.25">
      <c r="F4126" t="str">
        <f t="shared" si="64"/>
        <v/>
      </c>
    </row>
    <row r="4127" spans="6:6" x14ac:dyDescent="0.25">
      <c r="F4127" t="str">
        <f t="shared" si="64"/>
        <v/>
      </c>
    </row>
    <row r="4128" spans="6:6" x14ac:dyDescent="0.25">
      <c r="F4128" t="str">
        <f t="shared" si="64"/>
        <v/>
      </c>
    </row>
    <row r="4129" spans="6:6" x14ac:dyDescent="0.25">
      <c r="F4129" t="str">
        <f t="shared" si="64"/>
        <v/>
      </c>
    </row>
    <row r="4130" spans="6:6" x14ac:dyDescent="0.25">
      <c r="F4130" t="str">
        <f t="shared" si="64"/>
        <v/>
      </c>
    </row>
    <row r="4131" spans="6:6" x14ac:dyDescent="0.25">
      <c r="F4131" t="str">
        <f t="shared" si="64"/>
        <v/>
      </c>
    </row>
    <row r="4132" spans="6:6" x14ac:dyDescent="0.25">
      <c r="F4132" t="str">
        <f t="shared" si="64"/>
        <v/>
      </c>
    </row>
    <row r="4133" spans="6:6" x14ac:dyDescent="0.25">
      <c r="F4133" t="str">
        <f t="shared" si="64"/>
        <v/>
      </c>
    </row>
    <row r="4134" spans="6:6" x14ac:dyDescent="0.25">
      <c r="F4134" t="str">
        <f t="shared" si="64"/>
        <v/>
      </c>
    </row>
    <row r="4135" spans="6:6" x14ac:dyDescent="0.25">
      <c r="F4135" t="str">
        <f t="shared" si="64"/>
        <v/>
      </c>
    </row>
    <row r="4136" spans="6:6" x14ac:dyDescent="0.25">
      <c r="F4136" t="str">
        <f t="shared" si="64"/>
        <v/>
      </c>
    </row>
    <row r="4137" spans="6:6" x14ac:dyDescent="0.25">
      <c r="F4137" t="str">
        <f t="shared" si="64"/>
        <v/>
      </c>
    </row>
    <row r="4138" spans="6:6" x14ac:dyDescent="0.25">
      <c r="F4138" t="str">
        <f t="shared" si="64"/>
        <v/>
      </c>
    </row>
    <row r="4139" spans="6:6" x14ac:dyDescent="0.25">
      <c r="F4139" t="str">
        <f t="shared" si="64"/>
        <v/>
      </c>
    </row>
    <row r="4140" spans="6:6" x14ac:dyDescent="0.25">
      <c r="F4140" t="str">
        <f t="shared" si="64"/>
        <v/>
      </c>
    </row>
    <row r="4141" spans="6:6" x14ac:dyDescent="0.25">
      <c r="F4141" t="str">
        <f t="shared" si="64"/>
        <v/>
      </c>
    </row>
    <row r="4142" spans="6:6" x14ac:dyDescent="0.25">
      <c r="F4142" t="str">
        <f t="shared" si="64"/>
        <v/>
      </c>
    </row>
    <row r="4143" spans="6:6" x14ac:dyDescent="0.25">
      <c r="F4143" t="str">
        <f t="shared" si="64"/>
        <v/>
      </c>
    </row>
    <row r="4144" spans="6:6" x14ac:dyDescent="0.25">
      <c r="F4144" t="str">
        <f t="shared" si="64"/>
        <v/>
      </c>
    </row>
    <row r="4145" spans="6:6" x14ac:dyDescent="0.25">
      <c r="F4145" t="str">
        <f t="shared" si="64"/>
        <v/>
      </c>
    </row>
    <row r="4146" spans="6:6" x14ac:dyDescent="0.25">
      <c r="F4146" t="str">
        <f t="shared" si="64"/>
        <v/>
      </c>
    </row>
    <row r="4147" spans="6:6" x14ac:dyDescent="0.25">
      <c r="F4147" t="str">
        <f t="shared" si="64"/>
        <v/>
      </c>
    </row>
    <row r="4148" spans="6:6" x14ac:dyDescent="0.25">
      <c r="F4148" t="str">
        <f t="shared" si="64"/>
        <v/>
      </c>
    </row>
    <row r="4149" spans="6:6" x14ac:dyDescent="0.25">
      <c r="F4149" t="str">
        <f t="shared" si="64"/>
        <v/>
      </c>
    </row>
    <row r="4150" spans="6:6" x14ac:dyDescent="0.25">
      <c r="F4150" t="str">
        <f t="shared" si="64"/>
        <v/>
      </c>
    </row>
    <row r="4151" spans="6:6" x14ac:dyDescent="0.25">
      <c r="F4151" t="str">
        <f t="shared" si="64"/>
        <v/>
      </c>
    </row>
    <row r="4152" spans="6:6" x14ac:dyDescent="0.25">
      <c r="F4152" t="str">
        <f t="shared" si="64"/>
        <v/>
      </c>
    </row>
    <row r="4153" spans="6:6" x14ac:dyDescent="0.25">
      <c r="F4153" t="str">
        <f t="shared" si="64"/>
        <v/>
      </c>
    </row>
    <row r="4154" spans="6:6" x14ac:dyDescent="0.25">
      <c r="F4154" t="str">
        <f t="shared" si="64"/>
        <v/>
      </c>
    </row>
    <row r="4155" spans="6:6" x14ac:dyDescent="0.25">
      <c r="F4155" t="str">
        <f t="shared" si="64"/>
        <v/>
      </c>
    </row>
    <row r="4156" spans="6:6" x14ac:dyDescent="0.25">
      <c r="F4156" t="str">
        <f t="shared" si="64"/>
        <v/>
      </c>
    </row>
    <row r="4157" spans="6:6" x14ac:dyDescent="0.25">
      <c r="F4157" t="str">
        <f t="shared" si="64"/>
        <v/>
      </c>
    </row>
    <row r="4158" spans="6:6" x14ac:dyDescent="0.25">
      <c r="F4158" t="str">
        <f t="shared" si="64"/>
        <v/>
      </c>
    </row>
    <row r="4159" spans="6:6" x14ac:dyDescent="0.25">
      <c r="F4159" t="str">
        <f t="shared" si="64"/>
        <v/>
      </c>
    </row>
    <row r="4160" spans="6:6" x14ac:dyDescent="0.25">
      <c r="F4160" t="str">
        <f t="shared" si="64"/>
        <v/>
      </c>
    </row>
    <row r="4161" spans="6:6" x14ac:dyDescent="0.25">
      <c r="F4161" t="str">
        <f t="shared" si="64"/>
        <v/>
      </c>
    </row>
    <row r="4162" spans="6:6" x14ac:dyDescent="0.25">
      <c r="F4162" t="str">
        <f t="shared" si="64"/>
        <v/>
      </c>
    </row>
    <row r="4163" spans="6:6" x14ac:dyDescent="0.25">
      <c r="F4163" t="str">
        <f t="shared" ref="F4163:F4226" si="65">CONCATENATE(A4163,B4163,C4163,D4163,E4163)</f>
        <v/>
      </c>
    </row>
    <row r="4164" spans="6:6" x14ac:dyDescent="0.25">
      <c r="F4164" t="str">
        <f t="shared" si="65"/>
        <v/>
      </c>
    </row>
    <row r="4165" spans="6:6" x14ac:dyDescent="0.25">
      <c r="F4165" t="str">
        <f t="shared" si="65"/>
        <v/>
      </c>
    </row>
    <row r="4166" spans="6:6" x14ac:dyDescent="0.25">
      <c r="F4166" t="str">
        <f t="shared" si="65"/>
        <v/>
      </c>
    </row>
    <row r="4167" spans="6:6" x14ac:dyDescent="0.25">
      <c r="F4167" t="str">
        <f t="shared" si="65"/>
        <v/>
      </c>
    </row>
    <row r="4168" spans="6:6" x14ac:dyDescent="0.25">
      <c r="F4168" t="str">
        <f t="shared" si="65"/>
        <v/>
      </c>
    </row>
    <row r="4169" spans="6:6" x14ac:dyDescent="0.25">
      <c r="F4169" t="str">
        <f t="shared" si="65"/>
        <v/>
      </c>
    </row>
    <row r="4170" spans="6:6" x14ac:dyDescent="0.25">
      <c r="F4170" t="str">
        <f t="shared" si="65"/>
        <v/>
      </c>
    </row>
    <row r="4171" spans="6:6" x14ac:dyDescent="0.25">
      <c r="F4171" t="str">
        <f t="shared" si="65"/>
        <v/>
      </c>
    </row>
    <row r="4172" spans="6:6" x14ac:dyDescent="0.25">
      <c r="F4172" t="str">
        <f t="shared" si="65"/>
        <v/>
      </c>
    </row>
    <row r="4173" spans="6:6" x14ac:dyDescent="0.25">
      <c r="F4173" t="str">
        <f t="shared" si="65"/>
        <v/>
      </c>
    </row>
    <row r="4174" spans="6:6" x14ac:dyDescent="0.25">
      <c r="F4174" t="str">
        <f t="shared" si="65"/>
        <v/>
      </c>
    </row>
    <row r="4175" spans="6:6" x14ac:dyDescent="0.25">
      <c r="F4175" t="str">
        <f t="shared" si="65"/>
        <v/>
      </c>
    </row>
    <row r="4176" spans="6:6" x14ac:dyDescent="0.25">
      <c r="F4176" t="str">
        <f t="shared" si="65"/>
        <v/>
      </c>
    </row>
    <row r="4177" spans="6:6" x14ac:dyDescent="0.25">
      <c r="F4177" t="str">
        <f t="shared" si="65"/>
        <v/>
      </c>
    </row>
    <row r="4178" spans="6:6" x14ac:dyDescent="0.25">
      <c r="F4178" t="str">
        <f t="shared" si="65"/>
        <v/>
      </c>
    </row>
    <row r="4179" spans="6:6" x14ac:dyDescent="0.25">
      <c r="F4179" t="str">
        <f t="shared" si="65"/>
        <v/>
      </c>
    </row>
    <row r="4180" spans="6:6" x14ac:dyDescent="0.25">
      <c r="F4180" t="str">
        <f t="shared" si="65"/>
        <v/>
      </c>
    </row>
    <row r="4181" spans="6:6" x14ac:dyDescent="0.25">
      <c r="F4181" t="str">
        <f t="shared" si="65"/>
        <v/>
      </c>
    </row>
    <row r="4182" spans="6:6" x14ac:dyDescent="0.25">
      <c r="F4182" t="str">
        <f t="shared" si="65"/>
        <v/>
      </c>
    </row>
    <row r="4183" spans="6:6" x14ac:dyDescent="0.25">
      <c r="F4183" t="str">
        <f t="shared" si="65"/>
        <v/>
      </c>
    </row>
    <row r="4184" spans="6:6" x14ac:dyDescent="0.25">
      <c r="F4184" t="str">
        <f t="shared" si="65"/>
        <v/>
      </c>
    </row>
    <row r="4185" spans="6:6" x14ac:dyDescent="0.25">
      <c r="F4185" t="str">
        <f t="shared" si="65"/>
        <v/>
      </c>
    </row>
    <row r="4186" spans="6:6" x14ac:dyDescent="0.25">
      <c r="F4186" t="str">
        <f t="shared" si="65"/>
        <v/>
      </c>
    </row>
    <row r="4187" spans="6:6" x14ac:dyDescent="0.25">
      <c r="F4187" t="str">
        <f t="shared" si="65"/>
        <v/>
      </c>
    </row>
    <row r="4188" spans="6:6" x14ac:dyDescent="0.25">
      <c r="F4188" t="str">
        <f t="shared" si="65"/>
        <v/>
      </c>
    </row>
    <row r="4189" spans="6:6" x14ac:dyDescent="0.25">
      <c r="F4189" t="str">
        <f t="shared" si="65"/>
        <v/>
      </c>
    </row>
    <row r="4190" spans="6:6" x14ac:dyDescent="0.25">
      <c r="F4190" t="str">
        <f t="shared" si="65"/>
        <v/>
      </c>
    </row>
    <row r="4191" spans="6:6" x14ac:dyDescent="0.25">
      <c r="F4191" t="str">
        <f t="shared" si="65"/>
        <v/>
      </c>
    </row>
    <row r="4192" spans="6:6" x14ac:dyDescent="0.25">
      <c r="F4192" t="str">
        <f t="shared" si="65"/>
        <v/>
      </c>
    </row>
    <row r="4193" spans="6:6" x14ac:dyDescent="0.25">
      <c r="F4193" t="str">
        <f t="shared" si="65"/>
        <v/>
      </c>
    </row>
    <row r="4194" spans="6:6" x14ac:dyDescent="0.25">
      <c r="F4194" t="str">
        <f t="shared" si="65"/>
        <v/>
      </c>
    </row>
    <row r="4195" spans="6:6" x14ac:dyDescent="0.25">
      <c r="F4195" t="str">
        <f t="shared" si="65"/>
        <v/>
      </c>
    </row>
    <row r="4196" spans="6:6" x14ac:dyDescent="0.25">
      <c r="F4196" t="str">
        <f t="shared" si="65"/>
        <v/>
      </c>
    </row>
    <row r="4197" spans="6:6" x14ac:dyDescent="0.25">
      <c r="F4197" t="str">
        <f t="shared" si="65"/>
        <v/>
      </c>
    </row>
    <row r="4198" spans="6:6" x14ac:dyDescent="0.25">
      <c r="F4198" t="str">
        <f t="shared" si="65"/>
        <v/>
      </c>
    </row>
    <row r="4199" spans="6:6" x14ac:dyDescent="0.25">
      <c r="F4199" t="str">
        <f t="shared" si="65"/>
        <v/>
      </c>
    </row>
    <row r="4200" spans="6:6" x14ac:dyDescent="0.25">
      <c r="F4200" t="str">
        <f t="shared" si="65"/>
        <v/>
      </c>
    </row>
    <row r="4201" spans="6:6" x14ac:dyDescent="0.25">
      <c r="F4201" t="str">
        <f t="shared" si="65"/>
        <v/>
      </c>
    </row>
    <row r="4202" spans="6:6" x14ac:dyDescent="0.25">
      <c r="F4202" t="str">
        <f t="shared" si="65"/>
        <v/>
      </c>
    </row>
    <row r="4203" spans="6:6" x14ac:dyDescent="0.25">
      <c r="F4203" t="str">
        <f t="shared" si="65"/>
        <v/>
      </c>
    </row>
    <row r="4204" spans="6:6" x14ac:dyDescent="0.25">
      <c r="F4204" t="str">
        <f t="shared" si="65"/>
        <v/>
      </c>
    </row>
    <row r="4205" spans="6:6" x14ac:dyDescent="0.25">
      <c r="F4205" t="str">
        <f t="shared" si="65"/>
        <v/>
      </c>
    </row>
    <row r="4206" spans="6:6" x14ac:dyDescent="0.25">
      <c r="F4206" t="str">
        <f t="shared" si="65"/>
        <v/>
      </c>
    </row>
    <row r="4207" spans="6:6" x14ac:dyDescent="0.25">
      <c r="F4207" t="str">
        <f t="shared" si="65"/>
        <v/>
      </c>
    </row>
    <row r="4208" spans="6:6" x14ac:dyDescent="0.25">
      <c r="F4208" t="str">
        <f t="shared" si="65"/>
        <v/>
      </c>
    </row>
    <row r="4209" spans="6:6" x14ac:dyDescent="0.25">
      <c r="F4209" t="str">
        <f t="shared" si="65"/>
        <v/>
      </c>
    </row>
    <row r="4210" spans="6:6" x14ac:dyDescent="0.25">
      <c r="F4210" t="str">
        <f t="shared" si="65"/>
        <v/>
      </c>
    </row>
    <row r="4211" spans="6:6" x14ac:dyDescent="0.25">
      <c r="F4211" t="str">
        <f t="shared" si="65"/>
        <v/>
      </c>
    </row>
    <row r="4212" spans="6:6" x14ac:dyDescent="0.25">
      <c r="F4212" t="str">
        <f t="shared" si="65"/>
        <v/>
      </c>
    </row>
    <row r="4213" spans="6:6" x14ac:dyDescent="0.25">
      <c r="F4213" t="str">
        <f t="shared" si="65"/>
        <v/>
      </c>
    </row>
    <row r="4214" spans="6:6" x14ac:dyDescent="0.25">
      <c r="F4214" t="str">
        <f t="shared" si="65"/>
        <v/>
      </c>
    </row>
    <row r="4215" spans="6:6" x14ac:dyDescent="0.25">
      <c r="F4215" t="str">
        <f t="shared" si="65"/>
        <v/>
      </c>
    </row>
    <row r="4216" spans="6:6" x14ac:dyDescent="0.25">
      <c r="F4216" t="str">
        <f t="shared" si="65"/>
        <v/>
      </c>
    </row>
    <row r="4217" spans="6:6" x14ac:dyDescent="0.25">
      <c r="F4217" t="str">
        <f t="shared" si="65"/>
        <v/>
      </c>
    </row>
    <row r="4218" spans="6:6" x14ac:dyDescent="0.25">
      <c r="F4218" t="str">
        <f t="shared" si="65"/>
        <v/>
      </c>
    </row>
    <row r="4219" spans="6:6" x14ac:dyDescent="0.25">
      <c r="F4219" t="str">
        <f t="shared" si="65"/>
        <v/>
      </c>
    </row>
    <row r="4220" spans="6:6" x14ac:dyDescent="0.25">
      <c r="F4220" t="str">
        <f t="shared" si="65"/>
        <v/>
      </c>
    </row>
    <row r="4221" spans="6:6" x14ac:dyDescent="0.25">
      <c r="F4221" t="str">
        <f t="shared" si="65"/>
        <v/>
      </c>
    </row>
    <row r="4222" spans="6:6" x14ac:dyDescent="0.25">
      <c r="F4222" t="str">
        <f t="shared" si="65"/>
        <v/>
      </c>
    </row>
    <row r="4223" spans="6:6" x14ac:dyDescent="0.25">
      <c r="F4223" t="str">
        <f t="shared" si="65"/>
        <v/>
      </c>
    </row>
    <row r="4224" spans="6:6" x14ac:dyDescent="0.25">
      <c r="F4224" t="str">
        <f t="shared" si="65"/>
        <v/>
      </c>
    </row>
    <row r="4225" spans="6:6" x14ac:dyDescent="0.25">
      <c r="F4225" t="str">
        <f t="shared" si="65"/>
        <v/>
      </c>
    </row>
    <row r="4226" spans="6:6" x14ac:dyDescent="0.25">
      <c r="F4226" t="str">
        <f t="shared" si="65"/>
        <v/>
      </c>
    </row>
    <row r="4227" spans="6:6" x14ac:dyDescent="0.25">
      <c r="F4227" t="str">
        <f t="shared" ref="F4227:F4290" si="66">CONCATENATE(A4227,B4227,C4227,D4227,E4227)</f>
        <v/>
      </c>
    </row>
    <row r="4228" spans="6:6" x14ac:dyDescent="0.25">
      <c r="F4228" t="str">
        <f t="shared" si="66"/>
        <v/>
      </c>
    </row>
    <row r="4229" spans="6:6" x14ac:dyDescent="0.25">
      <c r="F4229" t="str">
        <f t="shared" si="66"/>
        <v/>
      </c>
    </row>
    <row r="4230" spans="6:6" x14ac:dyDescent="0.25">
      <c r="F4230" t="str">
        <f t="shared" si="66"/>
        <v/>
      </c>
    </row>
    <row r="4231" spans="6:6" x14ac:dyDescent="0.25">
      <c r="F4231" t="str">
        <f t="shared" si="66"/>
        <v/>
      </c>
    </row>
    <row r="4232" spans="6:6" x14ac:dyDescent="0.25">
      <c r="F4232" t="str">
        <f t="shared" si="66"/>
        <v/>
      </c>
    </row>
    <row r="4233" spans="6:6" x14ac:dyDescent="0.25">
      <c r="F4233" t="str">
        <f t="shared" si="66"/>
        <v/>
      </c>
    </row>
    <row r="4234" spans="6:6" x14ac:dyDescent="0.25">
      <c r="F4234" t="str">
        <f t="shared" si="66"/>
        <v/>
      </c>
    </row>
    <row r="4235" spans="6:6" x14ac:dyDescent="0.25">
      <c r="F4235" t="str">
        <f t="shared" si="66"/>
        <v/>
      </c>
    </row>
    <row r="4236" spans="6:6" x14ac:dyDescent="0.25">
      <c r="F4236" t="str">
        <f t="shared" si="66"/>
        <v/>
      </c>
    </row>
    <row r="4237" spans="6:6" x14ac:dyDescent="0.25">
      <c r="F4237" t="str">
        <f t="shared" si="66"/>
        <v/>
      </c>
    </row>
    <row r="4238" spans="6:6" x14ac:dyDescent="0.25">
      <c r="F4238" t="str">
        <f t="shared" si="66"/>
        <v/>
      </c>
    </row>
    <row r="4239" spans="6:6" x14ac:dyDescent="0.25">
      <c r="F4239" t="str">
        <f t="shared" si="66"/>
        <v/>
      </c>
    </row>
    <row r="4240" spans="6:6" x14ac:dyDescent="0.25">
      <c r="F4240" t="str">
        <f t="shared" si="66"/>
        <v/>
      </c>
    </row>
    <row r="4241" spans="6:6" x14ac:dyDescent="0.25">
      <c r="F4241" t="str">
        <f t="shared" si="66"/>
        <v/>
      </c>
    </row>
    <row r="4242" spans="6:6" x14ac:dyDescent="0.25">
      <c r="F4242" t="str">
        <f t="shared" si="66"/>
        <v/>
      </c>
    </row>
    <row r="4243" spans="6:6" x14ac:dyDescent="0.25">
      <c r="F4243" t="str">
        <f t="shared" si="66"/>
        <v/>
      </c>
    </row>
    <row r="4244" spans="6:6" x14ac:dyDescent="0.25">
      <c r="F4244" t="str">
        <f t="shared" si="66"/>
        <v/>
      </c>
    </row>
    <row r="4245" spans="6:6" x14ac:dyDescent="0.25">
      <c r="F4245" t="str">
        <f t="shared" si="66"/>
        <v/>
      </c>
    </row>
    <row r="4246" spans="6:6" x14ac:dyDescent="0.25">
      <c r="F4246" t="str">
        <f t="shared" si="66"/>
        <v/>
      </c>
    </row>
    <row r="4247" spans="6:6" x14ac:dyDescent="0.25">
      <c r="F4247" t="str">
        <f t="shared" si="66"/>
        <v/>
      </c>
    </row>
    <row r="4248" spans="6:6" x14ac:dyDescent="0.25">
      <c r="F4248" t="str">
        <f t="shared" si="66"/>
        <v/>
      </c>
    </row>
    <row r="4249" spans="6:6" x14ac:dyDescent="0.25">
      <c r="F4249" t="str">
        <f t="shared" si="66"/>
        <v/>
      </c>
    </row>
    <row r="4250" spans="6:6" x14ac:dyDescent="0.25">
      <c r="F4250" t="str">
        <f t="shared" si="66"/>
        <v/>
      </c>
    </row>
    <row r="4251" spans="6:6" x14ac:dyDescent="0.25">
      <c r="F4251" t="str">
        <f t="shared" si="66"/>
        <v/>
      </c>
    </row>
    <row r="4252" spans="6:6" x14ac:dyDescent="0.25">
      <c r="F4252" t="str">
        <f t="shared" si="66"/>
        <v/>
      </c>
    </row>
    <row r="4253" spans="6:6" x14ac:dyDescent="0.25">
      <c r="F4253" t="str">
        <f t="shared" si="66"/>
        <v/>
      </c>
    </row>
    <row r="4254" spans="6:6" x14ac:dyDescent="0.25">
      <c r="F4254" t="str">
        <f t="shared" si="66"/>
        <v/>
      </c>
    </row>
    <row r="4255" spans="6:6" x14ac:dyDescent="0.25">
      <c r="F4255" t="str">
        <f t="shared" si="66"/>
        <v/>
      </c>
    </row>
    <row r="4256" spans="6:6" x14ac:dyDescent="0.25">
      <c r="F4256" t="str">
        <f t="shared" si="66"/>
        <v/>
      </c>
    </row>
    <row r="4257" spans="6:6" x14ac:dyDescent="0.25">
      <c r="F4257" t="str">
        <f t="shared" si="66"/>
        <v/>
      </c>
    </row>
    <row r="4258" spans="6:6" x14ac:dyDescent="0.25">
      <c r="F4258" t="str">
        <f t="shared" si="66"/>
        <v/>
      </c>
    </row>
    <row r="4259" spans="6:6" x14ac:dyDescent="0.25">
      <c r="F4259" t="str">
        <f t="shared" si="66"/>
        <v/>
      </c>
    </row>
    <row r="4260" spans="6:6" x14ac:dyDescent="0.25">
      <c r="F4260" t="str">
        <f t="shared" si="66"/>
        <v/>
      </c>
    </row>
    <row r="4261" spans="6:6" x14ac:dyDescent="0.25">
      <c r="F4261" t="str">
        <f t="shared" si="66"/>
        <v/>
      </c>
    </row>
    <row r="4262" spans="6:6" x14ac:dyDescent="0.25">
      <c r="F4262" t="str">
        <f t="shared" si="66"/>
        <v/>
      </c>
    </row>
    <row r="4263" spans="6:6" x14ac:dyDescent="0.25">
      <c r="F4263" t="str">
        <f t="shared" si="66"/>
        <v/>
      </c>
    </row>
    <row r="4264" spans="6:6" x14ac:dyDescent="0.25">
      <c r="F4264" t="str">
        <f t="shared" si="66"/>
        <v/>
      </c>
    </row>
    <row r="4265" spans="6:6" x14ac:dyDescent="0.25">
      <c r="F4265" t="str">
        <f t="shared" si="66"/>
        <v/>
      </c>
    </row>
    <row r="4266" spans="6:6" x14ac:dyDescent="0.25">
      <c r="F4266" t="str">
        <f t="shared" si="66"/>
        <v/>
      </c>
    </row>
    <row r="4267" spans="6:6" x14ac:dyDescent="0.25">
      <c r="F4267" t="str">
        <f t="shared" si="66"/>
        <v/>
      </c>
    </row>
    <row r="4268" spans="6:6" x14ac:dyDescent="0.25">
      <c r="F4268" t="str">
        <f t="shared" si="66"/>
        <v/>
      </c>
    </row>
    <row r="4269" spans="6:6" x14ac:dyDescent="0.25">
      <c r="F4269" t="str">
        <f t="shared" si="66"/>
        <v/>
      </c>
    </row>
    <row r="4270" spans="6:6" x14ac:dyDescent="0.25">
      <c r="F4270" t="str">
        <f t="shared" si="66"/>
        <v/>
      </c>
    </row>
    <row r="4271" spans="6:6" x14ac:dyDescent="0.25">
      <c r="F4271" t="str">
        <f t="shared" si="66"/>
        <v/>
      </c>
    </row>
    <row r="4272" spans="6:6" x14ac:dyDescent="0.25">
      <c r="F4272" t="str">
        <f t="shared" si="66"/>
        <v/>
      </c>
    </row>
    <row r="4273" spans="6:6" x14ac:dyDescent="0.25">
      <c r="F4273" t="str">
        <f t="shared" si="66"/>
        <v/>
      </c>
    </row>
    <row r="4274" spans="6:6" x14ac:dyDescent="0.25">
      <c r="F4274" t="str">
        <f t="shared" si="66"/>
        <v/>
      </c>
    </row>
    <row r="4275" spans="6:6" x14ac:dyDescent="0.25">
      <c r="F4275" t="str">
        <f t="shared" si="66"/>
        <v/>
      </c>
    </row>
    <row r="4276" spans="6:6" x14ac:dyDescent="0.25">
      <c r="F4276" t="str">
        <f t="shared" si="66"/>
        <v/>
      </c>
    </row>
    <row r="4277" spans="6:6" x14ac:dyDescent="0.25">
      <c r="F4277" t="str">
        <f t="shared" si="66"/>
        <v/>
      </c>
    </row>
    <row r="4278" spans="6:6" x14ac:dyDescent="0.25">
      <c r="F4278" t="str">
        <f t="shared" si="66"/>
        <v/>
      </c>
    </row>
    <row r="4279" spans="6:6" x14ac:dyDescent="0.25">
      <c r="F4279" t="str">
        <f t="shared" si="66"/>
        <v/>
      </c>
    </row>
    <row r="4280" spans="6:6" x14ac:dyDescent="0.25">
      <c r="F4280" t="str">
        <f t="shared" si="66"/>
        <v/>
      </c>
    </row>
    <row r="4281" spans="6:6" x14ac:dyDescent="0.25">
      <c r="F4281" t="str">
        <f t="shared" si="66"/>
        <v/>
      </c>
    </row>
    <row r="4282" spans="6:6" x14ac:dyDescent="0.25">
      <c r="F4282" t="str">
        <f t="shared" si="66"/>
        <v/>
      </c>
    </row>
    <row r="4283" spans="6:6" x14ac:dyDescent="0.25">
      <c r="F4283" t="str">
        <f t="shared" si="66"/>
        <v/>
      </c>
    </row>
    <row r="4284" spans="6:6" x14ac:dyDescent="0.25">
      <c r="F4284" t="str">
        <f t="shared" si="66"/>
        <v/>
      </c>
    </row>
    <row r="4285" spans="6:6" x14ac:dyDescent="0.25">
      <c r="F4285" t="str">
        <f t="shared" si="66"/>
        <v/>
      </c>
    </row>
    <row r="4286" spans="6:6" x14ac:dyDescent="0.25">
      <c r="F4286" t="str">
        <f t="shared" si="66"/>
        <v/>
      </c>
    </row>
    <row r="4287" spans="6:6" x14ac:dyDescent="0.25">
      <c r="F4287" t="str">
        <f t="shared" si="66"/>
        <v/>
      </c>
    </row>
    <row r="4288" spans="6:6" x14ac:dyDescent="0.25">
      <c r="F4288" t="str">
        <f t="shared" si="66"/>
        <v/>
      </c>
    </row>
    <row r="4289" spans="6:6" x14ac:dyDescent="0.25">
      <c r="F4289" t="str">
        <f t="shared" si="66"/>
        <v/>
      </c>
    </row>
    <row r="4290" spans="6:6" x14ac:dyDescent="0.25">
      <c r="F4290" t="str">
        <f t="shared" si="66"/>
        <v/>
      </c>
    </row>
    <row r="4291" spans="6:6" x14ac:dyDescent="0.25">
      <c r="F4291" t="str">
        <f t="shared" ref="F4291:F4354" si="67">CONCATENATE(A4291,B4291,C4291,D4291,E4291)</f>
        <v/>
      </c>
    </row>
    <row r="4292" spans="6:6" x14ac:dyDescent="0.25">
      <c r="F4292" t="str">
        <f t="shared" si="67"/>
        <v/>
      </c>
    </row>
    <row r="4293" spans="6:6" x14ac:dyDescent="0.25">
      <c r="F4293" t="str">
        <f t="shared" si="67"/>
        <v/>
      </c>
    </row>
    <row r="4294" spans="6:6" x14ac:dyDescent="0.25">
      <c r="F4294" t="str">
        <f t="shared" si="67"/>
        <v/>
      </c>
    </row>
    <row r="4295" spans="6:6" x14ac:dyDescent="0.25">
      <c r="F4295" t="str">
        <f t="shared" si="67"/>
        <v/>
      </c>
    </row>
    <row r="4296" spans="6:6" x14ac:dyDescent="0.25">
      <c r="F4296" t="str">
        <f t="shared" si="67"/>
        <v/>
      </c>
    </row>
    <row r="4297" spans="6:6" x14ac:dyDescent="0.25">
      <c r="F4297" t="str">
        <f t="shared" si="67"/>
        <v/>
      </c>
    </row>
    <row r="4298" spans="6:6" x14ac:dyDescent="0.25">
      <c r="F4298" t="str">
        <f t="shared" si="67"/>
        <v/>
      </c>
    </row>
    <row r="4299" spans="6:6" x14ac:dyDescent="0.25">
      <c r="F4299" t="str">
        <f t="shared" si="67"/>
        <v/>
      </c>
    </row>
    <row r="4300" spans="6:6" x14ac:dyDescent="0.25">
      <c r="F4300" t="str">
        <f t="shared" si="67"/>
        <v/>
      </c>
    </row>
    <row r="4301" spans="6:6" x14ac:dyDescent="0.25">
      <c r="F4301" t="str">
        <f t="shared" si="67"/>
        <v/>
      </c>
    </row>
    <row r="4302" spans="6:6" x14ac:dyDescent="0.25">
      <c r="F4302" t="str">
        <f t="shared" si="67"/>
        <v/>
      </c>
    </row>
    <row r="4303" spans="6:6" x14ac:dyDescent="0.25">
      <c r="F4303" t="str">
        <f t="shared" si="67"/>
        <v/>
      </c>
    </row>
    <row r="4304" spans="6:6" x14ac:dyDescent="0.25">
      <c r="F4304" t="str">
        <f t="shared" si="67"/>
        <v/>
      </c>
    </row>
    <row r="4305" spans="6:6" x14ac:dyDescent="0.25">
      <c r="F4305" t="str">
        <f t="shared" si="67"/>
        <v/>
      </c>
    </row>
    <row r="4306" spans="6:6" x14ac:dyDescent="0.25">
      <c r="F4306" t="str">
        <f t="shared" si="67"/>
        <v/>
      </c>
    </row>
    <row r="4307" spans="6:6" x14ac:dyDescent="0.25">
      <c r="F4307" t="str">
        <f t="shared" si="67"/>
        <v/>
      </c>
    </row>
    <row r="4308" spans="6:6" x14ac:dyDescent="0.25">
      <c r="F4308" t="str">
        <f t="shared" si="67"/>
        <v/>
      </c>
    </row>
    <row r="4309" spans="6:6" x14ac:dyDescent="0.25">
      <c r="F4309" t="str">
        <f t="shared" si="67"/>
        <v/>
      </c>
    </row>
    <row r="4310" spans="6:6" x14ac:dyDescent="0.25">
      <c r="F4310" t="str">
        <f t="shared" si="67"/>
        <v/>
      </c>
    </row>
    <row r="4311" spans="6:6" x14ac:dyDescent="0.25">
      <c r="F4311" t="str">
        <f t="shared" si="67"/>
        <v/>
      </c>
    </row>
    <row r="4312" spans="6:6" x14ac:dyDescent="0.25">
      <c r="F4312" t="str">
        <f t="shared" si="67"/>
        <v/>
      </c>
    </row>
    <row r="4313" spans="6:6" x14ac:dyDescent="0.25">
      <c r="F4313" t="str">
        <f t="shared" si="67"/>
        <v/>
      </c>
    </row>
    <row r="4314" spans="6:6" x14ac:dyDescent="0.25">
      <c r="F4314" t="str">
        <f t="shared" si="67"/>
        <v/>
      </c>
    </row>
    <row r="4315" spans="6:6" x14ac:dyDescent="0.25">
      <c r="F4315" t="str">
        <f t="shared" si="67"/>
        <v/>
      </c>
    </row>
    <row r="4316" spans="6:6" x14ac:dyDescent="0.25">
      <c r="F4316" t="str">
        <f t="shared" si="67"/>
        <v/>
      </c>
    </row>
    <row r="4317" spans="6:6" x14ac:dyDescent="0.25">
      <c r="F4317" t="str">
        <f t="shared" si="67"/>
        <v/>
      </c>
    </row>
    <row r="4318" spans="6:6" x14ac:dyDescent="0.25">
      <c r="F4318" t="str">
        <f t="shared" si="67"/>
        <v/>
      </c>
    </row>
    <row r="4319" spans="6:6" x14ac:dyDescent="0.25">
      <c r="F4319" t="str">
        <f t="shared" si="67"/>
        <v/>
      </c>
    </row>
    <row r="4320" spans="6:6" x14ac:dyDescent="0.25">
      <c r="F4320" t="str">
        <f t="shared" si="67"/>
        <v/>
      </c>
    </row>
    <row r="4321" spans="6:6" x14ac:dyDescent="0.25">
      <c r="F4321" t="str">
        <f t="shared" si="67"/>
        <v/>
      </c>
    </row>
    <row r="4322" spans="6:6" x14ac:dyDescent="0.25">
      <c r="F4322" t="str">
        <f t="shared" si="67"/>
        <v/>
      </c>
    </row>
    <row r="4323" spans="6:6" x14ac:dyDescent="0.25">
      <c r="F4323" t="str">
        <f t="shared" si="67"/>
        <v/>
      </c>
    </row>
    <row r="4324" spans="6:6" x14ac:dyDescent="0.25">
      <c r="F4324" t="str">
        <f t="shared" si="67"/>
        <v/>
      </c>
    </row>
    <row r="4325" spans="6:6" x14ac:dyDescent="0.25">
      <c r="F4325" t="str">
        <f t="shared" si="67"/>
        <v/>
      </c>
    </row>
    <row r="4326" spans="6:6" x14ac:dyDescent="0.25">
      <c r="F4326" t="str">
        <f t="shared" si="67"/>
        <v/>
      </c>
    </row>
    <row r="4327" spans="6:6" x14ac:dyDescent="0.25">
      <c r="F4327" t="str">
        <f t="shared" si="67"/>
        <v/>
      </c>
    </row>
    <row r="4328" spans="6:6" x14ac:dyDescent="0.25">
      <c r="F4328" t="str">
        <f t="shared" si="67"/>
        <v/>
      </c>
    </row>
    <row r="4329" spans="6:6" x14ac:dyDescent="0.25">
      <c r="F4329" t="str">
        <f t="shared" si="67"/>
        <v/>
      </c>
    </row>
    <row r="4330" spans="6:6" x14ac:dyDescent="0.25">
      <c r="F4330" t="str">
        <f t="shared" si="67"/>
        <v/>
      </c>
    </row>
    <row r="4331" spans="6:6" x14ac:dyDescent="0.25">
      <c r="F4331" t="str">
        <f t="shared" si="67"/>
        <v/>
      </c>
    </row>
    <row r="4332" spans="6:6" x14ac:dyDescent="0.25">
      <c r="F4332" t="str">
        <f t="shared" si="67"/>
        <v/>
      </c>
    </row>
    <row r="4333" spans="6:6" x14ac:dyDescent="0.25">
      <c r="F4333" t="str">
        <f t="shared" si="67"/>
        <v/>
      </c>
    </row>
    <row r="4334" spans="6:6" x14ac:dyDescent="0.25">
      <c r="F4334" t="str">
        <f t="shared" si="67"/>
        <v/>
      </c>
    </row>
    <row r="4335" spans="6:6" x14ac:dyDescent="0.25">
      <c r="F4335" t="str">
        <f t="shared" si="67"/>
        <v/>
      </c>
    </row>
    <row r="4336" spans="6:6" x14ac:dyDescent="0.25">
      <c r="F4336" t="str">
        <f t="shared" si="67"/>
        <v/>
      </c>
    </row>
    <row r="4337" spans="6:6" x14ac:dyDescent="0.25">
      <c r="F4337" t="str">
        <f t="shared" si="67"/>
        <v/>
      </c>
    </row>
    <row r="4338" spans="6:6" x14ac:dyDescent="0.25">
      <c r="F4338" t="str">
        <f t="shared" si="67"/>
        <v/>
      </c>
    </row>
    <row r="4339" spans="6:6" x14ac:dyDescent="0.25">
      <c r="F4339" t="str">
        <f t="shared" si="67"/>
        <v/>
      </c>
    </row>
    <row r="4340" spans="6:6" x14ac:dyDescent="0.25">
      <c r="F4340" t="str">
        <f t="shared" si="67"/>
        <v/>
      </c>
    </row>
    <row r="4341" spans="6:6" x14ac:dyDescent="0.25">
      <c r="F4341" t="str">
        <f t="shared" si="67"/>
        <v/>
      </c>
    </row>
    <row r="4342" spans="6:6" x14ac:dyDescent="0.25">
      <c r="F4342" t="str">
        <f t="shared" si="67"/>
        <v/>
      </c>
    </row>
    <row r="4343" spans="6:6" x14ac:dyDescent="0.25">
      <c r="F4343" t="str">
        <f t="shared" si="67"/>
        <v/>
      </c>
    </row>
    <row r="4344" spans="6:6" x14ac:dyDescent="0.25">
      <c r="F4344" t="str">
        <f t="shared" si="67"/>
        <v/>
      </c>
    </row>
    <row r="4345" spans="6:6" x14ac:dyDescent="0.25">
      <c r="F4345" t="str">
        <f t="shared" si="67"/>
        <v/>
      </c>
    </row>
    <row r="4346" spans="6:6" x14ac:dyDescent="0.25">
      <c r="F4346" t="str">
        <f t="shared" si="67"/>
        <v/>
      </c>
    </row>
    <row r="4347" spans="6:6" x14ac:dyDescent="0.25">
      <c r="F4347" t="str">
        <f t="shared" si="67"/>
        <v/>
      </c>
    </row>
    <row r="4348" spans="6:6" x14ac:dyDescent="0.25">
      <c r="F4348" t="str">
        <f t="shared" si="67"/>
        <v/>
      </c>
    </row>
    <row r="4349" spans="6:6" x14ac:dyDescent="0.25">
      <c r="F4349" t="str">
        <f t="shared" si="67"/>
        <v/>
      </c>
    </row>
    <row r="4350" spans="6:6" x14ac:dyDescent="0.25">
      <c r="F4350" t="str">
        <f t="shared" si="67"/>
        <v/>
      </c>
    </row>
    <row r="4351" spans="6:6" x14ac:dyDescent="0.25">
      <c r="F4351" t="str">
        <f t="shared" si="67"/>
        <v/>
      </c>
    </row>
    <row r="4352" spans="6:6" x14ac:dyDescent="0.25">
      <c r="F4352" t="str">
        <f t="shared" si="67"/>
        <v/>
      </c>
    </row>
    <row r="4353" spans="6:6" x14ac:dyDescent="0.25">
      <c r="F4353" t="str">
        <f t="shared" si="67"/>
        <v/>
      </c>
    </row>
    <row r="4354" spans="6:6" x14ac:dyDescent="0.25">
      <c r="F4354" t="str">
        <f t="shared" si="67"/>
        <v/>
      </c>
    </row>
    <row r="4355" spans="6:6" x14ac:dyDescent="0.25">
      <c r="F4355" t="str">
        <f t="shared" ref="F4355:F4418" si="68">CONCATENATE(A4355,B4355,C4355,D4355,E4355)</f>
        <v/>
      </c>
    </row>
    <row r="4356" spans="6:6" x14ac:dyDescent="0.25">
      <c r="F4356" t="str">
        <f t="shared" si="68"/>
        <v/>
      </c>
    </row>
    <row r="4357" spans="6:6" x14ac:dyDescent="0.25">
      <c r="F4357" t="str">
        <f t="shared" si="68"/>
        <v/>
      </c>
    </row>
    <row r="4358" spans="6:6" x14ac:dyDescent="0.25">
      <c r="F4358" t="str">
        <f t="shared" si="68"/>
        <v/>
      </c>
    </row>
    <row r="4359" spans="6:6" x14ac:dyDescent="0.25">
      <c r="F4359" t="str">
        <f t="shared" si="68"/>
        <v/>
      </c>
    </row>
    <row r="4360" spans="6:6" x14ac:dyDescent="0.25">
      <c r="F4360" t="str">
        <f t="shared" si="68"/>
        <v/>
      </c>
    </row>
    <row r="4361" spans="6:6" x14ac:dyDescent="0.25">
      <c r="F4361" t="str">
        <f t="shared" si="68"/>
        <v/>
      </c>
    </row>
    <row r="4362" spans="6:6" x14ac:dyDescent="0.25">
      <c r="F4362" t="str">
        <f t="shared" si="68"/>
        <v/>
      </c>
    </row>
    <row r="4363" spans="6:6" x14ac:dyDescent="0.25">
      <c r="F4363" t="str">
        <f t="shared" si="68"/>
        <v/>
      </c>
    </row>
    <row r="4364" spans="6:6" x14ac:dyDescent="0.25">
      <c r="F4364" t="str">
        <f t="shared" si="68"/>
        <v/>
      </c>
    </row>
    <row r="4365" spans="6:6" x14ac:dyDescent="0.25">
      <c r="F4365" t="str">
        <f t="shared" si="68"/>
        <v/>
      </c>
    </row>
    <row r="4366" spans="6:6" x14ac:dyDescent="0.25">
      <c r="F4366" t="str">
        <f t="shared" si="68"/>
        <v/>
      </c>
    </row>
    <row r="4367" spans="6:6" x14ac:dyDescent="0.25">
      <c r="F4367" t="str">
        <f t="shared" si="68"/>
        <v/>
      </c>
    </row>
    <row r="4368" spans="6:6" x14ac:dyDescent="0.25">
      <c r="F4368" t="str">
        <f t="shared" si="68"/>
        <v/>
      </c>
    </row>
    <row r="4369" spans="6:6" x14ac:dyDescent="0.25">
      <c r="F4369" t="str">
        <f t="shared" si="68"/>
        <v/>
      </c>
    </row>
    <row r="4370" spans="6:6" x14ac:dyDescent="0.25">
      <c r="F4370" t="str">
        <f t="shared" si="68"/>
        <v/>
      </c>
    </row>
    <row r="4371" spans="6:6" x14ac:dyDescent="0.25">
      <c r="F4371" t="str">
        <f t="shared" si="68"/>
        <v/>
      </c>
    </row>
    <row r="4372" spans="6:6" x14ac:dyDescent="0.25">
      <c r="F4372" t="str">
        <f t="shared" si="68"/>
        <v/>
      </c>
    </row>
    <row r="4373" spans="6:6" x14ac:dyDescent="0.25">
      <c r="F4373" t="str">
        <f t="shared" si="68"/>
        <v/>
      </c>
    </row>
    <row r="4374" spans="6:6" x14ac:dyDescent="0.25">
      <c r="F4374" t="str">
        <f t="shared" si="68"/>
        <v/>
      </c>
    </row>
    <row r="4375" spans="6:6" x14ac:dyDescent="0.25">
      <c r="F4375" t="str">
        <f t="shared" si="68"/>
        <v/>
      </c>
    </row>
    <row r="4376" spans="6:6" x14ac:dyDescent="0.25">
      <c r="F4376" t="str">
        <f t="shared" si="68"/>
        <v/>
      </c>
    </row>
    <row r="4377" spans="6:6" x14ac:dyDescent="0.25">
      <c r="F4377" t="str">
        <f t="shared" si="68"/>
        <v/>
      </c>
    </row>
    <row r="4378" spans="6:6" x14ac:dyDescent="0.25">
      <c r="F4378" t="str">
        <f t="shared" si="68"/>
        <v/>
      </c>
    </row>
    <row r="4379" spans="6:6" x14ac:dyDescent="0.25">
      <c r="F4379" t="str">
        <f t="shared" si="68"/>
        <v/>
      </c>
    </row>
    <row r="4380" spans="6:6" x14ac:dyDescent="0.25">
      <c r="F4380" t="str">
        <f t="shared" si="68"/>
        <v/>
      </c>
    </row>
    <row r="4381" spans="6:6" x14ac:dyDescent="0.25">
      <c r="F4381" t="str">
        <f t="shared" si="68"/>
        <v/>
      </c>
    </row>
    <row r="4382" spans="6:6" x14ac:dyDescent="0.25">
      <c r="F4382" t="str">
        <f t="shared" si="68"/>
        <v/>
      </c>
    </row>
    <row r="4383" spans="6:6" x14ac:dyDescent="0.25">
      <c r="F4383" t="str">
        <f t="shared" si="68"/>
        <v/>
      </c>
    </row>
    <row r="4384" spans="6:6" x14ac:dyDescent="0.25">
      <c r="F4384" t="str">
        <f t="shared" si="68"/>
        <v/>
      </c>
    </row>
    <row r="4385" spans="6:6" x14ac:dyDescent="0.25">
      <c r="F4385" t="str">
        <f t="shared" si="68"/>
        <v/>
      </c>
    </row>
    <row r="4386" spans="6:6" x14ac:dyDescent="0.25">
      <c r="F4386" t="str">
        <f t="shared" si="68"/>
        <v/>
      </c>
    </row>
    <row r="4387" spans="6:6" x14ac:dyDescent="0.25">
      <c r="F4387" t="str">
        <f t="shared" si="68"/>
        <v/>
      </c>
    </row>
    <row r="4388" spans="6:6" x14ac:dyDescent="0.25">
      <c r="F4388" t="str">
        <f t="shared" si="68"/>
        <v/>
      </c>
    </row>
    <row r="4389" spans="6:6" x14ac:dyDescent="0.25">
      <c r="F4389" t="str">
        <f t="shared" si="68"/>
        <v/>
      </c>
    </row>
    <row r="4390" spans="6:6" x14ac:dyDescent="0.25">
      <c r="F4390" t="str">
        <f t="shared" si="68"/>
        <v/>
      </c>
    </row>
    <row r="4391" spans="6:6" x14ac:dyDescent="0.25">
      <c r="F4391" t="str">
        <f t="shared" si="68"/>
        <v/>
      </c>
    </row>
    <row r="4392" spans="6:6" x14ac:dyDescent="0.25">
      <c r="F4392" t="str">
        <f t="shared" si="68"/>
        <v/>
      </c>
    </row>
    <row r="4393" spans="6:6" x14ac:dyDescent="0.25">
      <c r="F4393" t="str">
        <f t="shared" si="68"/>
        <v/>
      </c>
    </row>
    <row r="4394" spans="6:6" x14ac:dyDescent="0.25">
      <c r="F4394" t="str">
        <f t="shared" si="68"/>
        <v/>
      </c>
    </row>
    <row r="4395" spans="6:6" x14ac:dyDescent="0.25">
      <c r="F4395" t="str">
        <f t="shared" si="68"/>
        <v/>
      </c>
    </row>
    <row r="4396" spans="6:6" x14ac:dyDescent="0.25">
      <c r="F4396" t="str">
        <f t="shared" si="68"/>
        <v/>
      </c>
    </row>
    <row r="4397" spans="6:6" x14ac:dyDescent="0.25">
      <c r="F4397" t="str">
        <f t="shared" si="68"/>
        <v/>
      </c>
    </row>
    <row r="4398" spans="6:6" x14ac:dyDescent="0.25">
      <c r="F4398" t="str">
        <f t="shared" si="68"/>
        <v/>
      </c>
    </row>
    <row r="4399" spans="6:6" x14ac:dyDescent="0.25">
      <c r="F4399" t="str">
        <f t="shared" si="68"/>
        <v/>
      </c>
    </row>
    <row r="4400" spans="6:6" x14ac:dyDescent="0.25">
      <c r="F4400" t="str">
        <f t="shared" si="68"/>
        <v/>
      </c>
    </row>
    <row r="4401" spans="6:6" x14ac:dyDescent="0.25">
      <c r="F4401" t="str">
        <f t="shared" si="68"/>
        <v/>
      </c>
    </row>
    <row r="4402" spans="6:6" x14ac:dyDescent="0.25">
      <c r="F4402" t="str">
        <f t="shared" si="68"/>
        <v/>
      </c>
    </row>
    <row r="4403" spans="6:6" x14ac:dyDescent="0.25">
      <c r="F4403" t="str">
        <f t="shared" si="68"/>
        <v/>
      </c>
    </row>
    <row r="4404" spans="6:6" x14ac:dyDescent="0.25">
      <c r="F4404" t="str">
        <f t="shared" si="68"/>
        <v/>
      </c>
    </row>
    <row r="4405" spans="6:6" x14ac:dyDescent="0.25">
      <c r="F4405" t="str">
        <f t="shared" si="68"/>
        <v/>
      </c>
    </row>
    <row r="4406" spans="6:6" x14ac:dyDescent="0.25">
      <c r="F4406" t="str">
        <f t="shared" si="68"/>
        <v/>
      </c>
    </row>
    <row r="4407" spans="6:6" x14ac:dyDescent="0.25">
      <c r="F4407" t="str">
        <f t="shared" si="68"/>
        <v/>
      </c>
    </row>
    <row r="4408" spans="6:6" x14ac:dyDescent="0.25">
      <c r="F4408" t="str">
        <f t="shared" si="68"/>
        <v/>
      </c>
    </row>
    <row r="4409" spans="6:6" x14ac:dyDescent="0.25">
      <c r="F4409" t="str">
        <f t="shared" si="68"/>
        <v/>
      </c>
    </row>
    <row r="4410" spans="6:6" x14ac:dyDescent="0.25">
      <c r="F4410" t="str">
        <f t="shared" si="68"/>
        <v/>
      </c>
    </row>
    <row r="4411" spans="6:6" x14ac:dyDescent="0.25">
      <c r="F4411" t="str">
        <f t="shared" si="68"/>
        <v/>
      </c>
    </row>
    <row r="4412" spans="6:6" x14ac:dyDescent="0.25">
      <c r="F4412" t="str">
        <f t="shared" si="68"/>
        <v/>
      </c>
    </row>
    <row r="4413" spans="6:6" x14ac:dyDescent="0.25">
      <c r="F4413" t="str">
        <f t="shared" si="68"/>
        <v/>
      </c>
    </row>
    <row r="4414" spans="6:6" x14ac:dyDescent="0.25">
      <c r="F4414" t="str">
        <f t="shared" si="68"/>
        <v/>
      </c>
    </row>
    <row r="4415" spans="6:6" x14ac:dyDescent="0.25">
      <c r="F4415" t="str">
        <f t="shared" si="68"/>
        <v/>
      </c>
    </row>
    <row r="4416" spans="6:6" x14ac:dyDescent="0.25">
      <c r="F4416" t="str">
        <f t="shared" si="68"/>
        <v/>
      </c>
    </row>
    <row r="4417" spans="6:6" x14ac:dyDescent="0.25">
      <c r="F4417" t="str">
        <f t="shared" si="68"/>
        <v/>
      </c>
    </row>
    <row r="4418" spans="6:6" x14ac:dyDescent="0.25">
      <c r="F4418" t="str">
        <f t="shared" si="68"/>
        <v/>
      </c>
    </row>
    <row r="4419" spans="6:6" x14ac:dyDescent="0.25">
      <c r="F4419" t="str">
        <f t="shared" ref="F4419:F4482" si="69">CONCATENATE(A4419,B4419,C4419,D4419,E4419)</f>
        <v/>
      </c>
    </row>
    <row r="4420" spans="6:6" x14ac:dyDescent="0.25">
      <c r="F4420" t="str">
        <f t="shared" si="69"/>
        <v/>
      </c>
    </row>
    <row r="4421" spans="6:6" x14ac:dyDescent="0.25">
      <c r="F4421" t="str">
        <f t="shared" si="69"/>
        <v/>
      </c>
    </row>
    <row r="4422" spans="6:6" x14ac:dyDescent="0.25">
      <c r="F4422" t="str">
        <f t="shared" si="69"/>
        <v/>
      </c>
    </row>
    <row r="4423" spans="6:6" x14ac:dyDescent="0.25">
      <c r="F4423" t="str">
        <f t="shared" si="69"/>
        <v/>
      </c>
    </row>
    <row r="4424" spans="6:6" x14ac:dyDescent="0.25">
      <c r="F4424" t="str">
        <f t="shared" si="69"/>
        <v/>
      </c>
    </row>
    <row r="4425" spans="6:6" x14ac:dyDescent="0.25">
      <c r="F4425" t="str">
        <f t="shared" si="69"/>
        <v/>
      </c>
    </row>
    <row r="4426" spans="6:6" x14ac:dyDescent="0.25">
      <c r="F4426" t="str">
        <f t="shared" si="69"/>
        <v/>
      </c>
    </row>
    <row r="4427" spans="6:6" x14ac:dyDescent="0.25">
      <c r="F4427" t="str">
        <f t="shared" si="69"/>
        <v/>
      </c>
    </row>
    <row r="4428" spans="6:6" x14ac:dyDescent="0.25">
      <c r="F4428" t="str">
        <f t="shared" si="69"/>
        <v/>
      </c>
    </row>
    <row r="4429" spans="6:6" x14ac:dyDescent="0.25">
      <c r="F4429" t="str">
        <f t="shared" si="69"/>
        <v/>
      </c>
    </row>
    <row r="4430" spans="6:6" x14ac:dyDescent="0.25">
      <c r="F4430" t="str">
        <f t="shared" si="69"/>
        <v/>
      </c>
    </row>
    <row r="4431" spans="6:6" x14ac:dyDescent="0.25">
      <c r="F4431" t="str">
        <f t="shared" si="69"/>
        <v/>
      </c>
    </row>
    <row r="4432" spans="6:6" x14ac:dyDescent="0.25">
      <c r="F4432" t="str">
        <f t="shared" si="69"/>
        <v/>
      </c>
    </row>
    <row r="4433" spans="6:6" x14ac:dyDescent="0.25">
      <c r="F4433" t="str">
        <f t="shared" si="69"/>
        <v/>
      </c>
    </row>
    <row r="4434" spans="6:6" x14ac:dyDescent="0.25">
      <c r="F4434" t="str">
        <f t="shared" si="69"/>
        <v/>
      </c>
    </row>
    <row r="4435" spans="6:6" x14ac:dyDescent="0.25">
      <c r="F4435" t="str">
        <f t="shared" si="69"/>
        <v/>
      </c>
    </row>
    <row r="4436" spans="6:6" x14ac:dyDescent="0.25">
      <c r="F4436" t="str">
        <f t="shared" si="69"/>
        <v/>
      </c>
    </row>
    <row r="4437" spans="6:6" x14ac:dyDescent="0.25">
      <c r="F4437" t="str">
        <f t="shared" si="69"/>
        <v/>
      </c>
    </row>
    <row r="4438" spans="6:6" x14ac:dyDescent="0.25">
      <c r="F4438" t="str">
        <f t="shared" si="69"/>
        <v/>
      </c>
    </row>
    <row r="4439" spans="6:6" x14ac:dyDescent="0.25">
      <c r="F4439" t="str">
        <f t="shared" si="69"/>
        <v/>
      </c>
    </row>
    <row r="4440" spans="6:6" x14ac:dyDescent="0.25">
      <c r="F4440" t="str">
        <f t="shared" si="69"/>
        <v/>
      </c>
    </row>
    <row r="4441" spans="6:6" x14ac:dyDescent="0.25">
      <c r="F4441" t="str">
        <f t="shared" si="69"/>
        <v/>
      </c>
    </row>
    <row r="4442" spans="6:6" x14ac:dyDescent="0.25">
      <c r="F4442" t="str">
        <f t="shared" si="69"/>
        <v/>
      </c>
    </row>
    <row r="4443" spans="6:6" x14ac:dyDescent="0.25">
      <c r="F4443" t="str">
        <f t="shared" si="69"/>
        <v/>
      </c>
    </row>
    <row r="4444" spans="6:6" x14ac:dyDescent="0.25">
      <c r="F4444" t="str">
        <f t="shared" si="69"/>
        <v/>
      </c>
    </row>
    <row r="4445" spans="6:6" x14ac:dyDescent="0.25">
      <c r="F4445" t="str">
        <f t="shared" si="69"/>
        <v/>
      </c>
    </row>
    <row r="4446" spans="6:6" x14ac:dyDescent="0.25">
      <c r="F4446" t="str">
        <f t="shared" si="69"/>
        <v/>
      </c>
    </row>
    <row r="4447" spans="6:6" x14ac:dyDescent="0.25">
      <c r="F4447" t="str">
        <f t="shared" si="69"/>
        <v/>
      </c>
    </row>
    <row r="4448" spans="6:6" x14ac:dyDescent="0.25">
      <c r="F4448" t="str">
        <f t="shared" si="69"/>
        <v/>
      </c>
    </row>
    <row r="4449" spans="6:6" x14ac:dyDescent="0.25">
      <c r="F4449" t="str">
        <f t="shared" si="69"/>
        <v/>
      </c>
    </row>
    <row r="4450" spans="6:6" x14ac:dyDescent="0.25">
      <c r="F4450" t="str">
        <f t="shared" si="69"/>
        <v/>
      </c>
    </row>
    <row r="4451" spans="6:6" x14ac:dyDescent="0.25">
      <c r="F4451" t="str">
        <f t="shared" si="69"/>
        <v/>
      </c>
    </row>
    <row r="4452" spans="6:6" x14ac:dyDescent="0.25">
      <c r="F4452" t="str">
        <f t="shared" si="69"/>
        <v/>
      </c>
    </row>
    <row r="4453" spans="6:6" x14ac:dyDescent="0.25">
      <c r="F4453" t="str">
        <f t="shared" si="69"/>
        <v/>
      </c>
    </row>
    <row r="4454" spans="6:6" x14ac:dyDescent="0.25">
      <c r="F4454" t="str">
        <f t="shared" si="69"/>
        <v/>
      </c>
    </row>
    <row r="4455" spans="6:6" x14ac:dyDescent="0.25">
      <c r="F4455" t="str">
        <f t="shared" si="69"/>
        <v/>
      </c>
    </row>
    <row r="4456" spans="6:6" x14ac:dyDescent="0.25">
      <c r="F4456" t="str">
        <f t="shared" si="69"/>
        <v/>
      </c>
    </row>
    <row r="4457" spans="6:6" x14ac:dyDescent="0.25">
      <c r="F4457" t="str">
        <f t="shared" si="69"/>
        <v/>
      </c>
    </row>
    <row r="4458" spans="6:6" x14ac:dyDescent="0.25">
      <c r="F4458" t="str">
        <f t="shared" si="69"/>
        <v/>
      </c>
    </row>
    <row r="4459" spans="6:6" x14ac:dyDescent="0.25">
      <c r="F4459" t="str">
        <f t="shared" si="69"/>
        <v/>
      </c>
    </row>
    <row r="4460" spans="6:6" x14ac:dyDescent="0.25">
      <c r="F4460" t="str">
        <f t="shared" si="69"/>
        <v/>
      </c>
    </row>
    <row r="4461" spans="6:6" x14ac:dyDescent="0.25">
      <c r="F4461" t="str">
        <f t="shared" si="69"/>
        <v/>
      </c>
    </row>
    <row r="4462" spans="6:6" x14ac:dyDescent="0.25">
      <c r="F4462" t="str">
        <f t="shared" si="69"/>
        <v/>
      </c>
    </row>
    <row r="4463" spans="6:6" x14ac:dyDescent="0.25">
      <c r="F4463" t="str">
        <f t="shared" si="69"/>
        <v/>
      </c>
    </row>
    <row r="4464" spans="6:6" x14ac:dyDescent="0.25">
      <c r="F4464" t="str">
        <f t="shared" si="69"/>
        <v/>
      </c>
    </row>
    <row r="4465" spans="6:6" x14ac:dyDescent="0.25">
      <c r="F4465" t="str">
        <f t="shared" si="69"/>
        <v/>
      </c>
    </row>
    <row r="4466" spans="6:6" x14ac:dyDescent="0.25">
      <c r="F4466" t="str">
        <f t="shared" si="69"/>
        <v/>
      </c>
    </row>
    <row r="4467" spans="6:6" x14ac:dyDescent="0.25">
      <c r="F4467" t="str">
        <f t="shared" si="69"/>
        <v/>
      </c>
    </row>
    <row r="4468" spans="6:6" x14ac:dyDescent="0.25">
      <c r="F4468" t="str">
        <f t="shared" si="69"/>
        <v/>
      </c>
    </row>
    <row r="4469" spans="6:6" x14ac:dyDescent="0.25">
      <c r="F4469" t="str">
        <f t="shared" si="69"/>
        <v/>
      </c>
    </row>
    <row r="4470" spans="6:6" x14ac:dyDescent="0.25">
      <c r="F4470" t="str">
        <f t="shared" si="69"/>
        <v/>
      </c>
    </row>
    <row r="4471" spans="6:6" x14ac:dyDescent="0.25">
      <c r="F4471" t="str">
        <f t="shared" si="69"/>
        <v/>
      </c>
    </row>
    <row r="4472" spans="6:6" x14ac:dyDescent="0.25">
      <c r="F4472" t="str">
        <f t="shared" si="69"/>
        <v/>
      </c>
    </row>
    <row r="4473" spans="6:6" x14ac:dyDescent="0.25">
      <c r="F4473" t="str">
        <f t="shared" si="69"/>
        <v/>
      </c>
    </row>
    <row r="4474" spans="6:6" x14ac:dyDescent="0.25">
      <c r="F4474" t="str">
        <f t="shared" si="69"/>
        <v/>
      </c>
    </row>
    <row r="4475" spans="6:6" x14ac:dyDescent="0.25">
      <c r="F4475" t="str">
        <f t="shared" si="69"/>
        <v/>
      </c>
    </row>
    <row r="4476" spans="6:6" x14ac:dyDescent="0.25">
      <c r="F4476" t="str">
        <f t="shared" si="69"/>
        <v/>
      </c>
    </row>
    <row r="4477" spans="6:6" x14ac:dyDescent="0.25">
      <c r="F4477" t="str">
        <f t="shared" si="69"/>
        <v/>
      </c>
    </row>
    <row r="4478" spans="6:6" x14ac:dyDescent="0.25">
      <c r="F4478" t="str">
        <f t="shared" si="69"/>
        <v/>
      </c>
    </row>
    <row r="4479" spans="6:6" x14ac:dyDescent="0.25">
      <c r="F4479" t="str">
        <f t="shared" si="69"/>
        <v/>
      </c>
    </row>
    <row r="4480" spans="6:6" x14ac:dyDescent="0.25">
      <c r="F4480" t="str">
        <f t="shared" si="69"/>
        <v/>
      </c>
    </row>
    <row r="4481" spans="6:6" x14ac:dyDescent="0.25">
      <c r="F4481" t="str">
        <f t="shared" si="69"/>
        <v/>
      </c>
    </row>
    <row r="4482" spans="6:6" x14ac:dyDescent="0.25">
      <c r="F4482" t="str">
        <f t="shared" si="69"/>
        <v/>
      </c>
    </row>
    <row r="4483" spans="6:6" x14ac:dyDescent="0.25">
      <c r="F4483" t="str">
        <f t="shared" ref="F4483:F4546" si="70">CONCATENATE(A4483,B4483,C4483,D4483,E4483)</f>
        <v/>
      </c>
    </row>
    <row r="4484" spans="6:6" x14ac:dyDescent="0.25">
      <c r="F4484" t="str">
        <f t="shared" si="70"/>
        <v/>
      </c>
    </row>
    <row r="4485" spans="6:6" x14ac:dyDescent="0.25">
      <c r="F4485" t="str">
        <f t="shared" si="70"/>
        <v/>
      </c>
    </row>
    <row r="4486" spans="6:6" x14ac:dyDescent="0.25">
      <c r="F4486" t="str">
        <f t="shared" si="70"/>
        <v/>
      </c>
    </row>
    <row r="4487" spans="6:6" x14ac:dyDescent="0.25">
      <c r="F4487" t="str">
        <f t="shared" si="70"/>
        <v/>
      </c>
    </row>
    <row r="4488" spans="6:6" x14ac:dyDescent="0.25">
      <c r="F4488" t="str">
        <f t="shared" si="70"/>
        <v/>
      </c>
    </row>
    <row r="4489" spans="6:6" x14ac:dyDescent="0.25">
      <c r="F4489" t="str">
        <f t="shared" si="70"/>
        <v/>
      </c>
    </row>
    <row r="4490" spans="6:6" x14ac:dyDescent="0.25">
      <c r="F4490" t="str">
        <f t="shared" si="70"/>
        <v/>
      </c>
    </row>
    <row r="4491" spans="6:6" x14ac:dyDescent="0.25">
      <c r="F4491" t="str">
        <f t="shared" si="70"/>
        <v/>
      </c>
    </row>
    <row r="4492" spans="6:6" x14ac:dyDescent="0.25">
      <c r="F4492" t="str">
        <f t="shared" si="70"/>
        <v/>
      </c>
    </row>
    <row r="4493" spans="6:6" x14ac:dyDescent="0.25">
      <c r="F4493" t="str">
        <f t="shared" si="70"/>
        <v/>
      </c>
    </row>
    <row r="4494" spans="6:6" x14ac:dyDescent="0.25">
      <c r="F4494" t="str">
        <f t="shared" si="70"/>
        <v/>
      </c>
    </row>
    <row r="4495" spans="6:6" x14ac:dyDescent="0.25">
      <c r="F4495" t="str">
        <f t="shared" si="70"/>
        <v/>
      </c>
    </row>
    <row r="4496" spans="6:6" x14ac:dyDescent="0.25">
      <c r="F4496" t="str">
        <f t="shared" si="70"/>
        <v/>
      </c>
    </row>
    <row r="4497" spans="6:6" x14ac:dyDescent="0.25">
      <c r="F4497" t="str">
        <f t="shared" si="70"/>
        <v/>
      </c>
    </row>
    <row r="4498" spans="6:6" x14ac:dyDescent="0.25">
      <c r="F4498" t="str">
        <f t="shared" si="70"/>
        <v/>
      </c>
    </row>
    <row r="4499" spans="6:6" x14ac:dyDescent="0.25">
      <c r="F4499" t="str">
        <f t="shared" si="70"/>
        <v/>
      </c>
    </row>
    <row r="4500" spans="6:6" x14ac:dyDescent="0.25">
      <c r="F4500" t="str">
        <f t="shared" si="70"/>
        <v/>
      </c>
    </row>
    <row r="4501" spans="6:6" x14ac:dyDescent="0.25">
      <c r="F4501" t="str">
        <f t="shared" si="70"/>
        <v/>
      </c>
    </row>
    <row r="4502" spans="6:6" x14ac:dyDescent="0.25">
      <c r="F4502" t="str">
        <f t="shared" si="70"/>
        <v/>
      </c>
    </row>
    <row r="4503" spans="6:6" x14ac:dyDescent="0.25">
      <c r="F4503" t="str">
        <f t="shared" si="70"/>
        <v/>
      </c>
    </row>
    <row r="4504" spans="6:6" x14ac:dyDescent="0.25">
      <c r="F4504" t="str">
        <f t="shared" si="70"/>
        <v/>
      </c>
    </row>
    <row r="4505" spans="6:6" x14ac:dyDescent="0.25">
      <c r="F4505" t="str">
        <f t="shared" si="70"/>
        <v/>
      </c>
    </row>
    <row r="4506" spans="6:6" x14ac:dyDescent="0.25">
      <c r="F4506" t="str">
        <f t="shared" si="70"/>
        <v/>
      </c>
    </row>
    <row r="4507" spans="6:6" x14ac:dyDescent="0.25">
      <c r="F4507" t="str">
        <f t="shared" si="70"/>
        <v/>
      </c>
    </row>
    <row r="4508" spans="6:6" x14ac:dyDescent="0.25">
      <c r="F4508" t="str">
        <f t="shared" si="70"/>
        <v/>
      </c>
    </row>
    <row r="4509" spans="6:6" x14ac:dyDescent="0.25">
      <c r="F4509" t="str">
        <f t="shared" si="70"/>
        <v/>
      </c>
    </row>
    <row r="4510" spans="6:6" x14ac:dyDescent="0.25">
      <c r="F4510" t="str">
        <f t="shared" si="70"/>
        <v/>
      </c>
    </row>
    <row r="4511" spans="6:6" x14ac:dyDescent="0.25">
      <c r="F4511" t="str">
        <f t="shared" si="70"/>
        <v/>
      </c>
    </row>
    <row r="4512" spans="6:6" x14ac:dyDescent="0.25">
      <c r="F4512" t="str">
        <f t="shared" si="70"/>
        <v/>
      </c>
    </row>
    <row r="4513" spans="6:6" x14ac:dyDescent="0.25">
      <c r="F4513" t="str">
        <f t="shared" si="70"/>
        <v/>
      </c>
    </row>
    <row r="4514" spans="6:6" x14ac:dyDescent="0.25">
      <c r="F4514" t="str">
        <f t="shared" si="70"/>
        <v/>
      </c>
    </row>
    <row r="4515" spans="6:6" x14ac:dyDescent="0.25">
      <c r="F4515" t="str">
        <f t="shared" si="70"/>
        <v/>
      </c>
    </row>
    <row r="4516" spans="6:6" x14ac:dyDescent="0.25">
      <c r="F4516" t="str">
        <f t="shared" si="70"/>
        <v/>
      </c>
    </row>
    <row r="4517" spans="6:6" x14ac:dyDescent="0.25">
      <c r="F4517" t="str">
        <f t="shared" si="70"/>
        <v/>
      </c>
    </row>
    <row r="4518" spans="6:6" x14ac:dyDescent="0.25">
      <c r="F4518" t="str">
        <f t="shared" si="70"/>
        <v/>
      </c>
    </row>
    <row r="4519" spans="6:6" x14ac:dyDescent="0.25">
      <c r="F4519" t="str">
        <f t="shared" si="70"/>
        <v/>
      </c>
    </row>
    <row r="4520" spans="6:6" x14ac:dyDescent="0.25">
      <c r="F4520" t="str">
        <f t="shared" si="70"/>
        <v/>
      </c>
    </row>
    <row r="4521" spans="6:6" x14ac:dyDescent="0.25">
      <c r="F4521" t="str">
        <f t="shared" si="70"/>
        <v/>
      </c>
    </row>
    <row r="4522" spans="6:6" x14ac:dyDescent="0.25">
      <c r="F4522" t="str">
        <f t="shared" si="70"/>
        <v/>
      </c>
    </row>
    <row r="4523" spans="6:6" x14ac:dyDescent="0.25">
      <c r="F4523" t="str">
        <f t="shared" si="70"/>
        <v/>
      </c>
    </row>
    <row r="4524" spans="6:6" x14ac:dyDescent="0.25">
      <c r="F4524" t="str">
        <f t="shared" si="70"/>
        <v/>
      </c>
    </row>
    <row r="4525" spans="6:6" x14ac:dyDescent="0.25">
      <c r="F4525" t="str">
        <f t="shared" si="70"/>
        <v/>
      </c>
    </row>
    <row r="4526" spans="6:6" x14ac:dyDescent="0.25">
      <c r="F4526" t="str">
        <f t="shared" si="70"/>
        <v/>
      </c>
    </row>
    <row r="4527" spans="6:6" x14ac:dyDescent="0.25">
      <c r="F4527" t="str">
        <f t="shared" si="70"/>
        <v/>
      </c>
    </row>
    <row r="4528" spans="6:6" x14ac:dyDescent="0.25">
      <c r="F4528" t="str">
        <f t="shared" si="70"/>
        <v/>
      </c>
    </row>
    <row r="4529" spans="6:6" x14ac:dyDescent="0.25">
      <c r="F4529" t="str">
        <f t="shared" si="70"/>
        <v/>
      </c>
    </row>
    <row r="4530" spans="6:6" x14ac:dyDescent="0.25">
      <c r="F4530" t="str">
        <f t="shared" si="70"/>
        <v/>
      </c>
    </row>
    <row r="4531" spans="6:6" x14ac:dyDescent="0.25">
      <c r="F4531" t="str">
        <f t="shared" si="70"/>
        <v/>
      </c>
    </row>
    <row r="4532" spans="6:6" x14ac:dyDescent="0.25">
      <c r="F4532" t="str">
        <f t="shared" si="70"/>
        <v/>
      </c>
    </row>
    <row r="4533" spans="6:6" x14ac:dyDescent="0.25">
      <c r="F4533" t="str">
        <f t="shared" si="70"/>
        <v/>
      </c>
    </row>
    <row r="4534" spans="6:6" x14ac:dyDescent="0.25">
      <c r="F4534" t="str">
        <f t="shared" si="70"/>
        <v/>
      </c>
    </row>
    <row r="4535" spans="6:6" x14ac:dyDescent="0.25">
      <c r="F4535" t="str">
        <f t="shared" si="70"/>
        <v/>
      </c>
    </row>
    <row r="4536" spans="6:6" x14ac:dyDescent="0.25">
      <c r="F4536" t="str">
        <f t="shared" si="70"/>
        <v/>
      </c>
    </row>
    <row r="4537" spans="6:6" x14ac:dyDescent="0.25">
      <c r="F4537" t="str">
        <f t="shared" si="70"/>
        <v/>
      </c>
    </row>
    <row r="4538" spans="6:6" x14ac:dyDescent="0.25">
      <c r="F4538" t="str">
        <f t="shared" si="70"/>
        <v/>
      </c>
    </row>
    <row r="4539" spans="6:6" x14ac:dyDescent="0.25">
      <c r="F4539" t="str">
        <f t="shared" si="70"/>
        <v/>
      </c>
    </row>
    <row r="4540" spans="6:6" x14ac:dyDescent="0.25">
      <c r="F4540" t="str">
        <f t="shared" si="70"/>
        <v/>
      </c>
    </row>
    <row r="4541" spans="6:6" x14ac:dyDescent="0.25">
      <c r="F4541" t="str">
        <f t="shared" si="70"/>
        <v/>
      </c>
    </row>
    <row r="4542" spans="6:6" x14ac:dyDescent="0.25">
      <c r="F4542" t="str">
        <f t="shared" si="70"/>
        <v/>
      </c>
    </row>
    <row r="4543" spans="6:6" x14ac:dyDescent="0.25">
      <c r="F4543" t="str">
        <f t="shared" si="70"/>
        <v/>
      </c>
    </row>
    <row r="4544" spans="6:6" x14ac:dyDescent="0.25">
      <c r="F4544" t="str">
        <f t="shared" si="70"/>
        <v/>
      </c>
    </row>
    <row r="4545" spans="6:6" x14ac:dyDescent="0.25">
      <c r="F4545" t="str">
        <f t="shared" si="70"/>
        <v/>
      </c>
    </row>
    <row r="4546" spans="6:6" x14ac:dyDescent="0.25">
      <c r="F4546" t="str">
        <f t="shared" si="70"/>
        <v/>
      </c>
    </row>
    <row r="4547" spans="6:6" x14ac:dyDescent="0.25">
      <c r="F4547" t="str">
        <f t="shared" ref="F4547:F4610" si="71">CONCATENATE(A4547,B4547,C4547,D4547,E4547)</f>
        <v/>
      </c>
    </row>
    <row r="4548" spans="6:6" x14ac:dyDescent="0.25">
      <c r="F4548" t="str">
        <f t="shared" si="71"/>
        <v/>
      </c>
    </row>
    <row r="4549" spans="6:6" x14ac:dyDescent="0.25">
      <c r="F4549" t="str">
        <f t="shared" si="71"/>
        <v/>
      </c>
    </row>
    <row r="4550" spans="6:6" x14ac:dyDescent="0.25">
      <c r="F4550" t="str">
        <f t="shared" si="71"/>
        <v/>
      </c>
    </row>
    <row r="4551" spans="6:6" x14ac:dyDescent="0.25">
      <c r="F4551" t="str">
        <f t="shared" si="71"/>
        <v/>
      </c>
    </row>
    <row r="4552" spans="6:6" x14ac:dyDescent="0.25">
      <c r="F4552" t="str">
        <f t="shared" si="71"/>
        <v/>
      </c>
    </row>
    <row r="4553" spans="6:6" x14ac:dyDescent="0.25">
      <c r="F4553" t="str">
        <f t="shared" si="71"/>
        <v/>
      </c>
    </row>
    <row r="4554" spans="6:6" x14ac:dyDescent="0.25">
      <c r="F4554" t="str">
        <f t="shared" si="71"/>
        <v/>
      </c>
    </row>
    <row r="4555" spans="6:6" x14ac:dyDescent="0.25">
      <c r="F4555" t="str">
        <f t="shared" si="71"/>
        <v/>
      </c>
    </row>
    <row r="4556" spans="6:6" x14ac:dyDescent="0.25">
      <c r="F4556" t="str">
        <f t="shared" si="71"/>
        <v/>
      </c>
    </row>
    <row r="4557" spans="6:6" x14ac:dyDescent="0.25">
      <c r="F4557" t="str">
        <f t="shared" si="71"/>
        <v/>
      </c>
    </row>
    <row r="4558" spans="6:6" x14ac:dyDescent="0.25">
      <c r="F4558" t="str">
        <f t="shared" si="71"/>
        <v/>
      </c>
    </row>
    <row r="4559" spans="6:6" x14ac:dyDescent="0.25">
      <c r="F4559" t="str">
        <f t="shared" si="71"/>
        <v/>
      </c>
    </row>
    <row r="4560" spans="6:6" x14ac:dyDescent="0.25">
      <c r="F4560" t="str">
        <f t="shared" si="71"/>
        <v/>
      </c>
    </row>
    <row r="4561" spans="6:6" x14ac:dyDescent="0.25">
      <c r="F4561" t="str">
        <f t="shared" si="71"/>
        <v/>
      </c>
    </row>
    <row r="4562" spans="6:6" x14ac:dyDescent="0.25">
      <c r="F4562" t="str">
        <f t="shared" si="71"/>
        <v/>
      </c>
    </row>
    <row r="4563" spans="6:6" x14ac:dyDescent="0.25">
      <c r="F4563" t="str">
        <f t="shared" si="71"/>
        <v/>
      </c>
    </row>
    <row r="4564" spans="6:6" x14ac:dyDescent="0.25">
      <c r="F4564" t="str">
        <f t="shared" si="71"/>
        <v/>
      </c>
    </row>
    <row r="4565" spans="6:6" x14ac:dyDescent="0.25">
      <c r="F4565" t="str">
        <f t="shared" si="71"/>
        <v/>
      </c>
    </row>
    <row r="4566" spans="6:6" x14ac:dyDescent="0.25">
      <c r="F4566" t="str">
        <f t="shared" si="71"/>
        <v/>
      </c>
    </row>
    <row r="4567" spans="6:6" x14ac:dyDescent="0.25">
      <c r="F4567" t="str">
        <f t="shared" si="71"/>
        <v/>
      </c>
    </row>
    <row r="4568" spans="6:6" x14ac:dyDescent="0.25">
      <c r="F4568" t="str">
        <f t="shared" si="71"/>
        <v/>
      </c>
    </row>
    <row r="4569" spans="6:6" x14ac:dyDescent="0.25">
      <c r="F4569" t="str">
        <f t="shared" si="71"/>
        <v/>
      </c>
    </row>
    <row r="4570" spans="6:6" x14ac:dyDescent="0.25">
      <c r="F4570" t="str">
        <f t="shared" si="71"/>
        <v/>
      </c>
    </row>
    <row r="4571" spans="6:6" x14ac:dyDescent="0.25">
      <c r="F4571" t="str">
        <f t="shared" si="71"/>
        <v/>
      </c>
    </row>
    <row r="4572" spans="6:6" x14ac:dyDescent="0.25">
      <c r="F4572" t="str">
        <f t="shared" si="71"/>
        <v/>
      </c>
    </row>
    <row r="4573" spans="6:6" x14ac:dyDescent="0.25">
      <c r="F4573" t="str">
        <f t="shared" si="71"/>
        <v/>
      </c>
    </row>
    <row r="4574" spans="6:6" x14ac:dyDescent="0.25">
      <c r="F4574" t="str">
        <f t="shared" si="71"/>
        <v/>
      </c>
    </row>
    <row r="4575" spans="6:6" x14ac:dyDescent="0.25">
      <c r="F4575" t="str">
        <f t="shared" si="71"/>
        <v/>
      </c>
    </row>
    <row r="4576" spans="6:6" x14ac:dyDescent="0.25">
      <c r="F4576" t="str">
        <f t="shared" si="71"/>
        <v/>
      </c>
    </row>
    <row r="4577" spans="6:6" x14ac:dyDescent="0.25">
      <c r="F4577" t="str">
        <f t="shared" si="71"/>
        <v/>
      </c>
    </row>
    <row r="4578" spans="6:6" x14ac:dyDescent="0.25">
      <c r="F4578" t="str">
        <f t="shared" si="71"/>
        <v/>
      </c>
    </row>
    <row r="4579" spans="6:6" x14ac:dyDescent="0.25">
      <c r="F4579" t="str">
        <f t="shared" si="71"/>
        <v/>
      </c>
    </row>
    <row r="4580" spans="6:6" x14ac:dyDescent="0.25">
      <c r="F4580" t="str">
        <f t="shared" si="71"/>
        <v/>
      </c>
    </row>
    <row r="4581" spans="6:6" x14ac:dyDescent="0.25">
      <c r="F4581" t="str">
        <f t="shared" si="71"/>
        <v/>
      </c>
    </row>
    <row r="4582" spans="6:6" x14ac:dyDescent="0.25">
      <c r="F4582" t="str">
        <f t="shared" si="71"/>
        <v/>
      </c>
    </row>
    <row r="4583" spans="6:6" x14ac:dyDescent="0.25">
      <c r="F4583" t="str">
        <f t="shared" si="71"/>
        <v/>
      </c>
    </row>
    <row r="4584" spans="6:6" x14ac:dyDescent="0.25">
      <c r="F4584" t="str">
        <f t="shared" si="71"/>
        <v/>
      </c>
    </row>
    <row r="4585" spans="6:6" x14ac:dyDescent="0.25">
      <c r="F4585" t="str">
        <f t="shared" si="71"/>
        <v/>
      </c>
    </row>
    <row r="4586" spans="6:6" x14ac:dyDescent="0.25">
      <c r="F4586" t="str">
        <f t="shared" si="71"/>
        <v/>
      </c>
    </row>
    <row r="4587" spans="6:6" x14ac:dyDescent="0.25">
      <c r="F4587" t="str">
        <f t="shared" si="71"/>
        <v/>
      </c>
    </row>
    <row r="4588" spans="6:6" x14ac:dyDescent="0.25">
      <c r="F4588" t="str">
        <f t="shared" si="71"/>
        <v/>
      </c>
    </row>
    <row r="4589" spans="6:6" x14ac:dyDescent="0.25">
      <c r="F4589" t="str">
        <f t="shared" si="71"/>
        <v/>
      </c>
    </row>
    <row r="4590" spans="6:6" x14ac:dyDescent="0.25">
      <c r="F4590" t="str">
        <f t="shared" si="71"/>
        <v/>
      </c>
    </row>
    <row r="4591" spans="6:6" x14ac:dyDescent="0.25">
      <c r="F4591" t="str">
        <f t="shared" si="71"/>
        <v/>
      </c>
    </row>
    <row r="4592" spans="6:6" x14ac:dyDescent="0.25">
      <c r="F4592" t="str">
        <f t="shared" si="71"/>
        <v/>
      </c>
    </row>
    <row r="4593" spans="6:6" x14ac:dyDescent="0.25">
      <c r="F4593" t="str">
        <f t="shared" si="71"/>
        <v/>
      </c>
    </row>
    <row r="4594" spans="6:6" x14ac:dyDescent="0.25">
      <c r="F4594" t="str">
        <f t="shared" si="71"/>
        <v/>
      </c>
    </row>
    <row r="4595" spans="6:6" x14ac:dyDescent="0.25">
      <c r="F4595" t="str">
        <f t="shared" si="71"/>
        <v/>
      </c>
    </row>
    <row r="4596" spans="6:6" x14ac:dyDescent="0.25">
      <c r="F4596" t="str">
        <f t="shared" si="71"/>
        <v/>
      </c>
    </row>
    <row r="4597" spans="6:6" x14ac:dyDescent="0.25">
      <c r="F4597" t="str">
        <f t="shared" si="71"/>
        <v/>
      </c>
    </row>
    <row r="4598" spans="6:6" x14ac:dyDescent="0.25">
      <c r="F4598" t="str">
        <f t="shared" si="71"/>
        <v/>
      </c>
    </row>
    <row r="4599" spans="6:6" x14ac:dyDescent="0.25">
      <c r="F4599" t="str">
        <f t="shared" si="71"/>
        <v/>
      </c>
    </row>
    <row r="4600" spans="6:6" x14ac:dyDescent="0.25">
      <c r="F4600" t="str">
        <f t="shared" si="71"/>
        <v/>
      </c>
    </row>
    <row r="4601" spans="6:6" x14ac:dyDescent="0.25">
      <c r="F4601" t="str">
        <f t="shared" si="71"/>
        <v/>
      </c>
    </row>
    <row r="4602" spans="6:6" x14ac:dyDescent="0.25">
      <c r="F4602" t="str">
        <f t="shared" si="71"/>
        <v/>
      </c>
    </row>
    <row r="4603" spans="6:6" x14ac:dyDescent="0.25">
      <c r="F4603" t="str">
        <f t="shared" si="71"/>
        <v/>
      </c>
    </row>
    <row r="4604" spans="6:6" x14ac:dyDescent="0.25">
      <c r="F4604" t="str">
        <f t="shared" si="71"/>
        <v/>
      </c>
    </row>
    <row r="4605" spans="6:6" x14ac:dyDescent="0.25">
      <c r="F4605" t="str">
        <f t="shared" si="71"/>
        <v/>
      </c>
    </row>
    <row r="4606" spans="6:6" x14ac:dyDescent="0.25">
      <c r="F4606" t="str">
        <f t="shared" si="71"/>
        <v/>
      </c>
    </row>
    <row r="4607" spans="6:6" x14ac:dyDescent="0.25">
      <c r="F4607" t="str">
        <f t="shared" si="71"/>
        <v/>
      </c>
    </row>
    <row r="4608" spans="6:6" x14ac:dyDescent="0.25">
      <c r="F4608" t="str">
        <f t="shared" si="71"/>
        <v/>
      </c>
    </row>
    <row r="4609" spans="6:6" x14ac:dyDescent="0.25">
      <c r="F4609" t="str">
        <f t="shared" si="71"/>
        <v/>
      </c>
    </row>
    <row r="4610" spans="6:6" x14ac:dyDescent="0.25">
      <c r="F4610" t="str">
        <f t="shared" si="71"/>
        <v/>
      </c>
    </row>
    <row r="4611" spans="6:6" x14ac:dyDescent="0.25">
      <c r="F4611" t="str">
        <f t="shared" ref="F4611:F4674" si="72">CONCATENATE(A4611,B4611,C4611,D4611,E4611)</f>
        <v/>
      </c>
    </row>
    <row r="4612" spans="6:6" x14ac:dyDescent="0.25">
      <c r="F4612" t="str">
        <f t="shared" si="72"/>
        <v/>
      </c>
    </row>
    <row r="4613" spans="6:6" x14ac:dyDescent="0.25">
      <c r="F4613" t="str">
        <f t="shared" si="72"/>
        <v/>
      </c>
    </row>
    <row r="4614" spans="6:6" x14ac:dyDescent="0.25">
      <c r="F4614" t="str">
        <f t="shared" si="72"/>
        <v/>
      </c>
    </row>
    <row r="4615" spans="6:6" x14ac:dyDescent="0.25">
      <c r="F4615" t="str">
        <f t="shared" si="72"/>
        <v/>
      </c>
    </row>
    <row r="4616" spans="6:6" x14ac:dyDescent="0.25">
      <c r="F4616" t="str">
        <f t="shared" si="72"/>
        <v/>
      </c>
    </row>
    <row r="4617" spans="6:6" x14ac:dyDescent="0.25">
      <c r="F4617" t="str">
        <f t="shared" si="72"/>
        <v/>
      </c>
    </row>
    <row r="4618" spans="6:6" x14ac:dyDescent="0.25">
      <c r="F4618" t="str">
        <f t="shared" si="72"/>
        <v/>
      </c>
    </row>
    <row r="4619" spans="6:6" x14ac:dyDescent="0.25">
      <c r="F4619" t="str">
        <f t="shared" si="72"/>
        <v/>
      </c>
    </row>
    <row r="4620" spans="6:6" x14ac:dyDescent="0.25">
      <c r="F4620" t="str">
        <f t="shared" si="72"/>
        <v/>
      </c>
    </row>
    <row r="4621" spans="6:6" x14ac:dyDescent="0.25">
      <c r="F4621" t="str">
        <f t="shared" si="72"/>
        <v/>
      </c>
    </row>
    <row r="4622" spans="6:6" x14ac:dyDescent="0.25">
      <c r="F4622" t="str">
        <f t="shared" si="72"/>
        <v/>
      </c>
    </row>
    <row r="4623" spans="6:6" x14ac:dyDescent="0.25">
      <c r="F4623" t="str">
        <f t="shared" si="72"/>
        <v/>
      </c>
    </row>
    <row r="4624" spans="6:6" x14ac:dyDescent="0.25">
      <c r="F4624" t="str">
        <f t="shared" si="72"/>
        <v/>
      </c>
    </row>
    <row r="4625" spans="6:6" x14ac:dyDescent="0.25">
      <c r="F4625" t="str">
        <f t="shared" si="72"/>
        <v/>
      </c>
    </row>
    <row r="4626" spans="6:6" x14ac:dyDescent="0.25">
      <c r="F4626" t="str">
        <f t="shared" si="72"/>
        <v/>
      </c>
    </row>
    <row r="4627" spans="6:6" x14ac:dyDescent="0.25">
      <c r="F4627" t="str">
        <f t="shared" si="72"/>
        <v/>
      </c>
    </row>
    <row r="4628" spans="6:6" x14ac:dyDescent="0.25">
      <c r="F4628" t="str">
        <f t="shared" si="72"/>
        <v/>
      </c>
    </row>
    <row r="4629" spans="6:6" x14ac:dyDescent="0.25">
      <c r="F4629" t="str">
        <f t="shared" si="72"/>
        <v/>
      </c>
    </row>
    <row r="4630" spans="6:6" x14ac:dyDescent="0.25">
      <c r="F4630" t="str">
        <f t="shared" si="72"/>
        <v/>
      </c>
    </row>
    <row r="4631" spans="6:6" x14ac:dyDescent="0.25">
      <c r="F4631" t="str">
        <f t="shared" si="72"/>
        <v/>
      </c>
    </row>
    <row r="4632" spans="6:6" x14ac:dyDescent="0.25">
      <c r="F4632" t="str">
        <f t="shared" si="72"/>
        <v/>
      </c>
    </row>
    <row r="4633" spans="6:6" x14ac:dyDescent="0.25">
      <c r="F4633" t="str">
        <f t="shared" si="72"/>
        <v/>
      </c>
    </row>
    <row r="4634" spans="6:6" x14ac:dyDescent="0.25">
      <c r="F4634" t="str">
        <f t="shared" si="72"/>
        <v/>
      </c>
    </row>
    <row r="4635" spans="6:6" x14ac:dyDescent="0.25">
      <c r="F4635" t="str">
        <f t="shared" si="72"/>
        <v/>
      </c>
    </row>
    <row r="4636" spans="6:6" x14ac:dyDescent="0.25">
      <c r="F4636" t="str">
        <f t="shared" si="72"/>
        <v/>
      </c>
    </row>
    <row r="4637" spans="6:6" x14ac:dyDescent="0.25">
      <c r="F4637" t="str">
        <f t="shared" si="72"/>
        <v/>
      </c>
    </row>
    <row r="4638" spans="6:6" x14ac:dyDescent="0.25">
      <c r="F4638" t="str">
        <f t="shared" si="72"/>
        <v/>
      </c>
    </row>
    <row r="4639" spans="6:6" x14ac:dyDescent="0.25">
      <c r="F4639" t="str">
        <f t="shared" si="72"/>
        <v/>
      </c>
    </row>
    <row r="4640" spans="6:6" x14ac:dyDescent="0.25">
      <c r="F4640" t="str">
        <f t="shared" si="72"/>
        <v/>
      </c>
    </row>
    <row r="4641" spans="6:6" x14ac:dyDescent="0.25">
      <c r="F4641" t="str">
        <f t="shared" si="72"/>
        <v/>
      </c>
    </row>
    <row r="4642" spans="6:6" x14ac:dyDescent="0.25">
      <c r="F4642" t="str">
        <f t="shared" si="72"/>
        <v/>
      </c>
    </row>
    <row r="4643" spans="6:6" x14ac:dyDescent="0.25">
      <c r="F4643" t="str">
        <f t="shared" si="72"/>
        <v/>
      </c>
    </row>
    <row r="4644" spans="6:6" x14ac:dyDescent="0.25">
      <c r="F4644" t="str">
        <f t="shared" si="72"/>
        <v/>
      </c>
    </row>
    <row r="4645" spans="6:6" x14ac:dyDescent="0.25">
      <c r="F4645" t="str">
        <f t="shared" si="72"/>
        <v/>
      </c>
    </row>
    <row r="4646" spans="6:6" x14ac:dyDescent="0.25">
      <c r="F4646" t="str">
        <f t="shared" si="72"/>
        <v/>
      </c>
    </row>
    <row r="4647" spans="6:6" x14ac:dyDescent="0.25">
      <c r="F4647" t="str">
        <f t="shared" si="72"/>
        <v/>
      </c>
    </row>
    <row r="4648" spans="6:6" x14ac:dyDescent="0.25">
      <c r="F4648" t="str">
        <f t="shared" si="72"/>
        <v/>
      </c>
    </row>
    <row r="4649" spans="6:6" x14ac:dyDescent="0.25">
      <c r="F4649" t="str">
        <f t="shared" si="72"/>
        <v/>
      </c>
    </row>
    <row r="4650" spans="6:6" x14ac:dyDescent="0.25">
      <c r="F4650" t="str">
        <f t="shared" si="72"/>
        <v/>
      </c>
    </row>
    <row r="4651" spans="6:6" x14ac:dyDescent="0.25">
      <c r="F4651" t="str">
        <f t="shared" si="72"/>
        <v/>
      </c>
    </row>
    <row r="4652" spans="6:6" x14ac:dyDescent="0.25">
      <c r="F4652" t="str">
        <f t="shared" si="72"/>
        <v/>
      </c>
    </row>
    <row r="4653" spans="6:6" x14ac:dyDescent="0.25">
      <c r="F4653" t="str">
        <f t="shared" si="72"/>
        <v/>
      </c>
    </row>
    <row r="4654" spans="6:6" x14ac:dyDescent="0.25">
      <c r="F4654" t="str">
        <f t="shared" si="72"/>
        <v/>
      </c>
    </row>
    <row r="4655" spans="6:6" x14ac:dyDescent="0.25">
      <c r="F4655" t="str">
        <f t="shared" si="72"/>
        <v/>
      </c>
    </row>
    <row r="4656" spans="6:6" x14ac:dyDescent="0.25">
      <c r="F4656" t="str">
        <f t="shared" si="72"/>
        <v/>
      </c>
    </row>
    <row r="4657" spans="6:6" x14ac:dyDescent="0.25">
      <c r="F4657" t="str">
        <f t="shared" si="72"/>
        <v/>
      </c>
    </row>
    <row r="4658" spans="6:6" x14ac:dyDescent="0.25">
      <c r="F4658" t="str">
        <f t="shared" si="72"/>
        <v/>
      </c>
    </row>
    <row r="4659" spans="6:6" x14ac:dyDescent="0.25">
      <c r="F4659" t="str">
        <f t="shared" si="72"/>
        <v/>
      </c>
    </row>
    <row r="4660" spans="6:6" x14ac:dyDescent="0.25">
      <c r="F4660" t="str">
        <f t="shared" si="72"/>
        <v/>
      </c>
    </row>
    <row r="4661" spans="6:6" x14ac:dyDescent="0.25">
      <c r="F4661" t="str">
        <f t="shared" si="72"/>
        <v/>
      </c>
    </row>
    <row r="4662" spans="6:6" x14ac:dyDescent="0.25">
      <c r="F4662" t="str">
        <f t="shared" si="72"/>
        <v/>
      </c>
    </row>
    <row r="4663" spans="6:6" x14ac:dyDescent="0.25">
      <c r="F4663" t="str">
        <f t="shared" si="72"/>
        <v/>
      </c>
    </row>
    <row r="4664" spans="6:6" x14ac:dyDescent="0.25">
      <c r="F4664" t="str">
        <f t="shared" si="72"/>
        <v/>
      </c>
    </row>
    <row r="4665" spans="6:6" x14ac:dyDescent="0.25">
      <c r="F4665" t="str">
        <f t="shared" si="72"/>
        <v/>
      </c>
    </row>
    <row r="4666" spans="6:6" x14ac:dyDescent="0.25">
      <c r="F4666" t="str">
        <f t="shared" si="72"/>
        <v/>
      </c>
    </row>
    <row r="4667" spans="6:6" x14ac:dyDescent="0.25">
      <c r="F4667" t="str">
        <f t="shared" si="72"/>
        <v/>
      </c>
    </row>
    <row r="4668" spans="6:6" x14ac:dyDescent="0.25">
      <c r="F4668" t="str">
        <f t="shared" si="72"/>
        <v/>
      </c>
    </row>
    <row r="4669" spans="6:6" x14ac:dyDescent="0.25">
      <c r="F4669" t="str">
        <f t="shared" si="72"/>
        <v/>
      </c>
    </row>
    <row r="4670" spans="6:6" x14ac:dyDescent="0.25">
      <c r="F4670" t="str">
        <f t="shared" si="72"/>
        <v/>
      </c>
    </row>
    <row r="4671" spans="6:6" x14ac:dyDescent="0.25">
      <c r="F4671" t="str">
        <f t="shared" si="72"/>
        <v/>
      </c>
    </row>
    <row r="4672" spans="6:6" x14ac:dyDescent="0.25">
      <c r="F4672" t="str">
        <f t="shared" si="72"/>
        <v/>
      </c>
    </row>
    <row r="4673" spans="6:6" x14ac:dyDescent="0.25">
      <c r="F4673" t="str">
        <f t="shared" si="72"/>
        <v/>
      </c>
    </row>
    <row r="4674" spans="6:6" x14ac:dyDescent="0.25">
      <c r="F4674" t="str">
        <f t="shared" si="72"/>
        <v/>
      </c>
    </row>
    <row r="4675" spans="6:6" x14ac:dyDescent="0.25">
      <c r="F4675" t="str">
        <f t="shared" ref="F4675:F4738" si="73">CONCATENATE(A4675,B4675,C4675,D4675,E4675)</f>
        <v/>
      </c>
    </row>
    <row r="4676" spans="6:6" x14ac:dyDescent="0.25">
      <c r="F4676" t="str">
        <f t="shared" si="73"/>
        <v/>
      </c>
    </row>
    <row r="4677" spans="6:6" x14ac:dyDescent="0.25">
      <c r="F4677" t="str">
        <f t="shared" si="73"/>
        <v/>
      </c>
    </row>
    <row r="4678" spans="6:6" x14ac:dyDescent="0.25">
      <c r="F4678" t="str">
        <f t="shared" si="73"/>
        <v/>
      </c>
    </row>
    <row r="4679" spans="6:6" x14ac:dyDescent="0.25">
      <c r="F4679" t="str">
        <f t="shared" si="73"/>
        <v/>
      </c>
    </row>
    <row r="4680" spans="6:6" x14ac:dyDescent="0.25">
      <c r="F4680" t="str">
        <f t="shared" si="73"/>
        <v/>
      </c>
    </row>
    <row r="4681" spans="6:6" x14ac:dyDescent="0.25">
      <c r="F4681" t="str">
        <f t="shared" si="73"/>
        <v/>
      </c>
    </row>
    <row r="4682" spans="6:6" x14ac:dyDescent="0.25">
      <c r="F4682" t="str">
        <f t="shared" si="73"/>
        <v/>
      </c>
    </row>
    <row r="4683" spans="6:6" x14ac:dyDescent="0.25">
      <c r="F4683" t="str">
        <f t="shared" si="73"/>
        <v/>
      </c>
    </row>
    <row r="4684" spans="6:6" x14ac:dyDescent="0.25">
      <c r="F4684" t="str">
        <f t="shared" si="73"/>
        <v/>
      </c>
    </row>
    <row r="4685" spans="6:6" x14ac:dyDescent="0.25">
      <c r="F4685" t="str">
        <f t="shared" si="73"/>
        <v/>
      </c>
    </row>
    <row r="4686" spans="6:6" x14ac:dyDescent="0.25">
      <c r="F4686" t="str">
        <f t="shared" si="73"/>
        <v/>
      </c>
    </row>
    <row r="4687" spans="6:6" x14ac:dyDescent="0.25">
      <c r="F4687" t="str">
        <f t="shared" si="73"/>
        <v/>
      </c>
    </row>
    <row r="4688" spans="6:6" x14ac:dyDescent="0.25">
      <c r="F4688" t="str">
        <f t="shared" si="73"/>
        <v/>
      </c>
    </row>
    <row r="4689" spans="6:6" x14ac:dyDescent="0.25">
      <c r="F4689" t="str">
        <f t="shared" si="73"/>
        <v/>
      </c>
    </row>
    <row r="4690" spans="6:6" x14ac:dyDescent="0.25">
      <c r="F4690" t="str">
        <f t="shared" si="73"/>
        <v/>
      </c>
    </row>
    <row r="4691" spans="6:6" x14ac:dyDescent="0.25">
      <c r="F4691" t="str">
        <f t="shared" si="73"/>
        <v/>
      </c>
    </row>
    <row r="4692" spans="6:6" x14ac:dyDescent="0.25">
      <c r="F4692" t="str">
        <f t="shared" si="73"/>
        <v/>
      </c>
    </row>
    <row r="4693" spans="6:6" x14ac:dyDescent="0.25">
      <c r="F4693" t="str">
        <f t="shared" si="73"/>
        <v/>
      </c>
    </row>
    <row r="4694" spans="6:6" x14ac:dyDescent="0.25">
      <c r="F4694" t="str">
        <f t="shared" si="73"/>
        <v/>
      </c>
    </row>
    <row r="4695" spans="6:6" x14ac:dyDescent="0.25">
      <c r="F4695" t="str">
        <f t="shared" si="73"/>
        <v/>
      </c>
    </row>
    <row r="4696" spans="6:6" x14ac:dyDescent="0.25">
      <c r="F4696" t="str">
        <f t="shared" si="73"/>
        <v/>
      </c>
    </row>
    <row r="4697" spans="6:6" x14ac:dyDescent="0.25">
      <c r="F4697" t="str">
        <f t="shared" si="73"/>
        <v/>
      </c>
    </row>
    <row r="4698" spans="6:6" x14ac:dyDescent="0.25">
      <c r="F4698" t="str">
        <f t="shared" si="73"/>
        <v/>
      </c>
    </row>
    <row r="4699" spans="6:6" x14ac:dyDescent="0.25">
      <c r="F4699" t="str">
        <f t="shared" si="73"/>
        <v/>
      </c>
    </row>
    <row r="4700" spans="6:6" x14ac:dyDescent="0.25">
      <c r="F4700" t="str">
        <f t="shared" si="73"/>
        <v/>
      </c>
    </row>
    <row r="4701" spans="6:6" x14ac:dyDescent="0.25">
      <c r="F4701" t="str">
        <f t="shared" si="73"/>
        <v/>
      </c>
    </row>
    <row r="4702" spans="6:6" x14ac:dyDescent="0.25">
      <c r="F4702" t="str">
        <f t="shared" si="73"/>
        <v/>
      </c>
    </row>
    <row r="4703" spans="6:6" x14ac:dyDescent="0.25">
      <c r="F4703" t="str">
        <f t="shared" si="73"/>
        <v/>
      </c>
    </row>
    <row r="4704" spans="6:6" x14ac:dyDescent="0.25">
      <c r="F4704" t="str">
        <f t="shared" si="73"/>
        <v/>
      </c>
    </row>
    <row r="4705" spans="6:6" x14ac:dyDescent="0.25">
      <c r="F4705" t="str">
        <f t="shared" si="73"/>
        <v/>
      </c>
    </row>
    <row r="4706" spans="6:6" x14ac:dyDescent="0.25">
      <c r="F4706" t="str">
        <f t="shared" si="73"/>
        <v/>
      </c>
    </row>
    <row r="4707" spans="6:6" x14ac:dyDescent="0.25">
      <c r="F4707" t="str">
        <f t="shared" si="73"/>
        <v/>
      </c>
    </row>
    <row r="4708" spans="6:6" x14ac:dyDescent="0.25">
      <c r="F4708" t="str">
        <f t="shared" si="73"/>
        <v/>
      </c>
    </row>
    <row r="4709" spans="6:6" x14ac:dyDescent="0.25">
      <c r="F4709" t="str">
        <f t="shared" si="73"/>
        <v/>
      </c>
    </row>
    <row r="4710" spans="6:6" x14ac:dyDescent="0.25">
      <c r="F4710" t="str">
        <f t="shared" si="73"/>
        <v/>
      </c>
    </row>
    <row r="4711" spans="6:6" x14ac:dyDescent="0.25">
      <c r="F4711" t="str">
        <f t="shared" si="73"/>
        <v/>
      </c>
    </row>
    <row r="4712" spans="6:6" x14ac:dyDescent="0.25">
      <c r="F4712" t="str">
        <f t="shared" si="73"/>
        <v/>
      </c>
    </row>
    <row r="4713" spans="6:6" x14ac:dyDescent="0.25">
      <c r="F4713" t="str">
        <f t="shared" si="73"/>
        <v/>
      </c>
    </row>
    <row r="4714" spans="6:6" x14ac:dyDescent="0.25">
      <c r="F4714" t="str">
        <f t="shared" si="73"/>
        <v/>
      </c>
    </row>
    <row r="4715" spans="6:6" x14ac:dyDescent="0.25">
      <c r="F4715" t="str">
        <f t="shared" si="73"/>
        <v/>
      </c>
    </row>
    <row r="4716" spans="6:6" x14ac:dyDescent="0.25">
      <c r="F4716" t="str">
        <f t="shared" si="73"/>
        <v/>
      </c>
    </row>
    <row r="4717" spans="6:6" x14ac:dyDescent="0.25">
      <c r="F4717" t="str">
        <f t="shared" si="73"/>
        <v/>
      </c>
    </row>
    <row r="4718" spans="6:6" x14ac:dyDescent="0.25">
      <c r="F4718" t="str">
        <f t="shared" si="73"/>
        <v/>
      </c>
    </row>
    <row r="4719" spans="6:6" x14ac:dyDescent="0.25">
      <c r="F4719" t="str">
        <f t="shared" si="73"/>
        <v/>
      </c>
    </row>
    <row r="4720" spans="6:6" x14ac:dyDescent="0.25">
      <c r="F4720" t="str">
        <f t="shared" si="73"/>
        <v/>
      </c>
    </row>
    <row r="4721" spans="6:6" x14ac:dyDescent="0.25">
      <c r="F4721" t="str">
        <f t="shared" si="73"/>
        <v/>
      </c>
    </row>
    <row r="4722" spans="6:6" x14ac:dyDescent="0.25">
      <c r="F4722" t="str">
        <f t="shared" si="73"/>
        <v/>
      </c>
    </row>
    <row r="4723" spans="6:6" x14ac:dyDescent="0.25">
      <c r="F4723" t="str">
        <f t="shared" si="73"/>
        <v/>
      </c>
    </row>
    <row r="4724" spans="6:6" x14ac:dyDescent="0.25">
      <c r="F4724" t="str">
        <f t="shared" si="73"/>
        <v/>
      </c>
    </row>
    <row r="4725" spans="6:6" x14ac:dyDescent="0.25">
      <c r="F4725" t="str">
        <f t="shared" si="73"/>
        <v/>
      </c>
    </row>
    <row r="4726" spans="6:6" x14ac:dyDescent="0.25">
      <c r="F4726" t="str">
        <f t="shared" si="73"/>
        <v/>
      </c>
    </row>
    <row r="4727" spans="6:6" x14ac:dyDescent="0.25">
      <c r="F4727" t="str">
        <f t="shared" si="73"/>
        <v/>
      </c>
    </row>
    <row r="4728" spans="6:6" x14ac:dyDescent="0.25">
      <c r="F4728" t="str">
        <f t="shared" si="73"/>
        <v/>
      </c>
    </row>
    <row r="4729" spans="6:6" x14ac:dyDescent="0.25">
      <c r="F4729" t="str">
        <f t="shared" si="73"/>
        <v/>
      </c>
    </row>
    <row r="4730" spans="6:6" x14ac:dyDescent="0.25">
      <c r="F4730" t="str">
        <f t="shared" si="73"/>
        <v/>
      </c>
    </row>
    <row r="4731" spans="6:6" x14ac:dyDescent="0.25">
      <c r="F4731" t="str">
        <f t="shared" si="73"/>
        <v/>
      </c>
    </row>
    <row r="4732" spans="6:6" x14ac:dyDescent="0.25">
      <c r="F4732" t="str">
        <f t="shared" si="73"/>
        <v/>
      </c>
    </row>
    <row r="4733" spans="6:6" x14ac:dyDescent="0.25">
      <c r="F4733" t="str">
        <f t="shared" si="73"/>
        <v/>
      </c>
    </row>
    <row r="4734" spans="6:6" x14ac:dyDescent="0.25">
      <c r="F4734" t="str">
        <f t="shared" si="73"/>
        <v/>
      </c>
    </row>
    <row r="4735" spans="6:6" x14ac:dyDescent="0.25">
      <c r="F4735" t="str">
        <f t="shared" si="73"/>
        <v/>
      </c>
    </row>
    <row r="4736" spans="6:6" x14ac:dyDescent="0.25">
      <c r="F4736" t="str">
        <f t="shared" si="73"/>
        <v/>
      </c>
    </row>
    <row r="4737" spans="6:6" x14ac:dyDescent="0.25">
      <c r="F4737" t="str">
        <f t="shared" si="73"/>
        <v/>
      </c>
    </row>
    <row r="4738" spans="6:6" x14ac:dyDescent="0.25">
      <c r="F4738" t="str">
        <f t="shared" si="73"/>
        <v/>
      </c>
    </row>
    <row r="4739" spans="6:6" x14ac:dyDescent="0.25">
      <c r="F4739" t="str">
        <f t="shared" ref="F4739:F4802" si="74">CONCATENATE(A4739,B4739,C4739,D4739,E4739)</f>
        <v/>
      </c>
    </row>
    <row r="4740" spans="6:6" x14ac:dyDescent="0.25">
      <c r="F4740" t="str">
        <f t="shared" si="74"/>
        <v/>
      </c>
    </row>
    <row r="4741" spans="6:6" x14ac:dyDescent="0.25">
      <c r="F4741" t="str">
        <f t="shared" si="74"/>
        <v/>
      </c>
    </row>
    <row r="4742" spans="6:6" x14ac:dyDescent="0.25">
      <c r="F4742" t="str">
        <f t="shared" si="74"/>
        <v/>
      </c>
    </row>
    <row r="4743" spans="6:6" x14ac:dyDescent="0.25">
      <c r="F4743" t="str">
        <f t="shared" si="74"/>
        <v/>
      </c>
    </row>
    <row r="4744" spans="6:6" x14ac:dyDescent="0.25">
      <c r="F4744" t="str">
        <f t="shared" si="74"/>
        <v/>
      </c>
    </row>
    <row r="4745" spans="6:6" x14ac:dyDescent="0.25">
      <c r="F4745" t="str">
        <f t="shared" si="74"/>
        <v/>
      </c>
    </row>
    <row r="4746" spans="6:6" x14ac:dyDescent="0.25">
      <c r="F4746" t="str">
        <f t="shared" si="74"/>
        <v/>
      </c>
    </row>
    <row r="4747" spans="6:6" x14ac:dyDescent="0.25">
      <c r="F4747" t="str">
        <f t="shared" si="74"/>
        <v/>
      </c>
    </row>
    <row r="4748" spans="6:6" x14ac:dyDescent="0.25">
      <c r="F4748" t="str">
        <f t="shared" si="74"/>
        <v/>
      </c>
    </row>
    <row r="4749" spans="6:6" x14ac:dyDescent="0.25">
      <c r="F4749" t="str">
        <f t="shared" si="74"/>
        <v/>
      </c>
    </row>
    <row r="4750" spans="6:6" x14ac:dyDescent="0.25">
      <c r="F4750" t="str">
        <f t="shared" si="74"/>
        <v/>
      </c>
    </row>
    <row r="4751" spans="6:6" x14ac:dyDescent="0.25">
      <c r="F4751" t="str">
        <f t="shared" si="74"/>
        <v/>
      </c>
    </row>
    <row r="4752" spans="6:6" x14ac:dyDescent="0.25">
      <c r="F4752" t="str">
        <f t="shared" si="74"/>
        <v/>
      </c>
    </row>
    <row r="4753" spans="6:6" x14ac:dyDescent="0.25">
      <c r="F4753" t="str">
        <f t="shared" si="74"/>
        <v/>
      </c>
    </row>
    <row r="4754" spans="6:6" x14ac:dyDescent="0.25">
      <c r="F4754" t="str">
        <f t="shared" si="74"/>
        <v/>
      </c>
    </row>
    <row r="4755" spans="6:6" x14ac:dyDescent="0.25">
      <c r="F4755" t="str">
        <f t="shared" si="74"/>
        <v/>
      </c>
    </row>
    <row r="4756" spans="6:6" x14ac:dyDescent="0.25">
      <c r="F4756" t="str">
        <f t="shared" si="74"/>
        <v/>
      </c>
    </row>
    <row r="4757" spans="6:6" x14ac:dyDescent="0.25">
      <c r="F4757" t="str">
        <f t="shared" si="74"/>
        <v/>
      </c>
    </row>
    <row r="4758" spans="6:6" x14ac:dyDescent="0.25">
      <c r="F4758" t="str">
        <f t="shared" si="74"/>
        <v/>
      </c>
    </row>
    <row r="4759" spans="6:6" x14ac:dyDescent="0.25">
      <c r="F4759" t="str">
        <f t="shared" si="74"/>
        <v/>
      </c>
    </row>
    <row r="4760" spans="6:6" x14ac:dyDescent="0.25">
      <c r="F4760" t="str">
        <f t="shared" si="74"/>
        <v/>
      </c>
    </row>
    <row r="4761" spans="6:6" x14ac:dyDescent="0.25">
      <c r="F4761" t="str">
        <f t="shared" si="74"/>
        <v/>
      </c>
    </row>
    <row r="4762" spans="6:6" x14ac:dyDescent="0.25">
      <c r="F4762" t="str">
        <f t="shared" si="74"/>
        <v/>
      </c>
    </row>
    <row r="4763" spans="6:6" x14ac:dyDescent="0.25">
      <c r="F4763" t="str">
        <f t="shared" si="74"/>
        <v/>
      </c>
    </row>
    <row r="4764" spans="6:6" x14ac:dyDescent="0.25">
      <c r="F4764" t="str">
        <f t="shared" si="74"/>
        <v/>
      </c>
    </row>
    <row r="4765" spans="6:6" x14ac:dyDescent="0.25">
      <c r="F4765" t="str">
        <f t="shared" si="74"/>
        <v/>
      </c>
    </row>
    <row r="4766" spans="6:6" x14ac:dyDescent="0.25">
      <c r="F4766" t="str">
        <f t="shared" si="74"/>
        <v/>
      </c>
    </row>
    <row r="4767" spans="6:6" x14ac:dyDescent="0.25">
      <c r="F4767" t="str">
        <f t="shared" si="74"/>
        <v/>
      </c>
    </row>
    <row r="4768" spans="6:6" x14ac:dyDescent="0.25">
      <c r="F4768" t="str">
        <f t="shared" si="74"/>
        <v/>
      </c>
    </row>
    <row r="4769" spans="6:6" x14ac:dyDescent="0.25">
      <c r="F4769" t="str">
        <f t="shared" si="74"/>
        <v/>
      </c>
    </row>
    <row r="4770" spans="6:6" x14ac:dyDescent="0.25">
      <c r="F4770" t="str">
        <f t="shared" si="74"/>
        <v/>
      </c>
    </row>
    <row r="4771" spans="6:6" x14ac:dyDescent="0.25">
      <c r="F4771" t="str">
        <f t="shared" si="74"/>
        <v/>
      </c>
    </row>
    <row r="4772" spans="6:6" x14ac:dyDescent="0.25">
      <c r="F4772" t="str">
        <f t="shared" si="74"/>
        <v/>
      </c>
    </row>
    <row r="4773" spans="6:6" x14ac:dyDescent="0.25">
      <c r="F4773" t="str">
        <f t="shared" si="74"/>
        <v/>
      </c>
    </row>
    <row r="4774" spans="6:6" x14ac:dyDescent="0.25">
      <c r="F4774" t="str">
        <f t="shared" si="74"/>
        <v/>
      </c>
    </row>
    <row r="4775" spans="6:6" x14ac:dyDescent="0.25">
      <c r="F4775" t="str">
        <f t="shared" si="74"/>
        <v/>
      </c>
    </row>
    <row r="4776" spans="6:6" x14ac:dyDescent="0.25">
      <c r="F4776" t="str">
        <f t="shared" si="74"/>
        <v/>
      </c>
    </row>
    <row r="4777" spans="6:6" x14ac:dyDescent="0.25">
      <c r="F4777" t="str">
        <f t="shared" si="74"/>
        <v/>
      </c>
    </row>
    <row r="4778" spans="6:6" x14ac:dyDescent="0.25">
      <c r="F4778" t="str">
        <f t="shared" si="74"/>
        <v/>
      </c>
    </row>
    <row r="4779" spans="6:6" x14ac:dyDescent="0.25">
      <c r="F4779" t="str">
        <f t="shared" si="74"/>
        <v/>
      </c>
    </row>
    <row r="4780" spans="6:6" x14ac:dyDescent="0.25">
      <c r="F4780" t="str">
        <f t="shared" si="74"/>
        <v/>
      </c>
    </row>
    <row r="4781" spans="6:6" x14ac:dyDescent="0.25">
      <c r="F4781" t="str">
        <f t="shared" si="74"/>
        <v/>
      </c>
    </row>
    <row r="4782" spans="6:6" x14ac:dyDescent="0.25">
      <c r="F4782" t="str">
        <f t="shared" si="74"/>
        <v/>
      </c>
    </row>
    <row r="4783" spans="6:6" x14ac:dyDescent="0.25">
      <c r="F4783" t="str">
        <f t="shared" si="74"/>
        <v/>
      </c>
    </row>
    <row r="4784" spans="6:6" x14ac:dyDescent="0.25">
      <c r="F4784" t="str">
        <f t="shared" si="74"/>
        <v/>
      </c>
    </row>
    <row r="4785" spans="6:6" x14ac:dyDescent="0.25">
      <c r="F4785" t="str">
        <f t="shared" si="74"/>
        <v/>
      </c>
    </row>
    <row r="4786" spans="6:6" x14ac:dyDescent="0.25">
      <c r="F4786" t="str">
        <f t="shared" si="74"/>
        <v/>
      </c>
    </row>
    <row r="4787" spans="6:6" x14ac:dyDescent="0.25">
      <c r="F4787" t="str">
        <f t="shared" si="74"/>
        <v/>
      </c>
    </row>
    <row r="4788" spans="6:6" x14ac:dyDescent="0.25">
      <c r="F4788" t="str">
        <f t="shared" si="74"/>
        <v/>
      </c>
    </row>
    <row r="4789" spans="6:6" x14ac:dyDescent="0.25">
      <c r="F4789" t="str">
        <f t="shared" si="74"/>
        <v/>
      </c>
    </row>
    <row r="4790" spans="6:6" x14ac:dyDescent="0.25">
      <c r="F4790" t="str">
        <f t="shared" si="74"/>
        <v/>
      </c>
    </row>
    <row r="4791" spans="6:6" x14ac:dyDescent="0.25">
      <c r="F4791" t="str">
        <f t="shared" si="74"/>
        <v/>
      </c>
    </row>
    <row r="4792" spans="6:6" x14ac:dyDescent="0.25">
      <c r="F4792" t="str">
        <f t="shared" si="74"/>
        <v/>
      </c>
    </row>
    <row r="4793" spans="6:6" x14ac:dyDescent="0.25">
      <c r="F4793" t="str">
        <f t="shared" si="74"/>
        <v/>
      </c>
    </row>
    <row r="4794" spans="6:6" x14ac:dyDescent="0.25">
      <c r="F4794" t="str">
        <f t="shared" si="74"/>
        <v/>
      </c>
    </row>
    <row r="4795" spans="6:6" x14ac:dyDescent="0.25">
      <c r="F4795" t="str">
        <f t="shared" si="74"/>
        <v/>
      </c>
    </row>
    <row r="4796" spans="6:6" x14ac:dyDescent="0.25">
      <c r="F4796" t="str">
        <f t="shared" si="74"/>
        <v/>
      </c>
    </row>
    <row r="4797" spans="6:6" x14ac:dyDescent="0.25">
      <c r="F4797" t="str">
        <f t="shared" si="74"/>
        <v/>
      </c>
    </row>
    <row r="4798" spans="6:6" x14ac:dyDescent="0.25">
      <c r="F4798" t="str">
        <f t="shared" si="74"/>
        <v/>
      </c>
    </row>
    <row r="4799" spans="6:6" x14ac:dyDescent="0.25">
      <c r="F4799" t="str">
        <f t="shared" si="74"/>
        <v/>
      </c>
    </row>
    <row r="4800" spans="6:6" x14ac:dyDescent="0.25">
      <c r="F4800" t="str">
        <f t="shared" si="74"/>
        <v/>
      </c>
    </row>
    <row r="4801" spans="6:6" x14ac:dyDescent="0.25">
      <c r="F4801" t="str">
        <f t="shared" si="74"/>
        <v/>
      </c>
    </row>
    <row r="4802" spans="6:6" x14ac:dyDescent="0.25">
      <c r="F4802" t="str">
        <f t="shared" si="74"/>
        <v/>
      </c>
    </row>
    <row r="4803" spans="6:6" x14ac:dyDescent="0.25">
      <c r="F4803" t="str">
        <f t="shared" ref="F4803:F4866" si="75">CONCATENATE(A4803,B4803,C4803,D4803,E4803)</f>
        <v/>
      </c>
    </row>
    <row r="4804" spans="6:6" x14ac:dyDescent="0.25">
      <c r="F4804" t="str">
        <f t="shared" si="75"/>
        <v/>
      </c>
    </row>
    <row r="4805" spans="6:6" x14ac:dyDescent="0.25">
      <c r="F4805" t="str">
        <f t="shared" si="75"/>
        <v/>
      </c>
    </row>
    <row r="4806" spans="6:6" x14ac:dyDescent="0.25">
      <c r="F4806" t="str">
        <f t="shared" si="75"/>
        <v/>
      </c>
    </row>
    <row r="4807" spans="6:6" x14ac:dyDescent="0.25">
      <c r="F4807" t="str">
        <f t="shared" si="75"/>
        <v/>
      </c>
    </row>
    <row r="4808" spans="6:6" x14ac:dyDescent="0.25">
      <c r="F4808" t="str">
        <f t="shared" si="75"/>
        <v/>
      </c>
    </row>
    <row r="4809" spans="6:6" x14ac:dyDescent="0.25">
      <c r="F4809" t="str">
        <f t="shared" si="75"/>
        <v/>
      </c>
    </row>
    <row r="4810" spans="6:6" x14ac:dyDescent="0.25">
      <c r="F4810" t="str">
        <f t="shared" si="75"/>
        <v/>
      </c>
    </row>
    <row r="4811" spans="6:6" x14ac:dyDescent="0.25">
      <c r="F4811" t="str">
        <f t="shared" si="75"/>
        <v/>
      </c>
    </row>
    <row r="4812" spans="6:6" x14ac:dyDescent="0.25">
      <c r="F4812" t="str">
        <f t="shared" si="75"/>
        <v/>
      </c>
    </row>
    <row r="4813" spans="6:6" x14ac:dyDescent="0.25">
      <c r="F4813" t="str">
        <f t="shared" si="75"/>
        <v/>
      </c>
    </row>
    <row r="4814" spans="6:6" x14ac:dyDescent="0.25">
      <c r="F4814" t="str">
        <f t="shared" si="75"/>
        <v/>
      </c>
    </row>
    <row r="4815" spans="6:6" x14ac:dyDescent="0.25">
      <c r="F4815" t="str">
        <f t="shared" si="75"/>
        <v/>
      </c>
    </row>
    <row r="4816" spans="6:6" x14ac:dyDescent="0.25">
      <c r="F4816" t="str">
        <f t="shared" si="75"/>
        <v/>
      </c>
    </row>
    <row r="4817" spans="6:6" x14ac:dyDescent="0.25">
      <c r="F4817" t="str">
        <f t="shared" si="75"/>
        <v/>
      </c>
    </row>
    <row r="4818" spans="6:6" x14ac:dyDescent="0.25">
      <c r="F4818" t="str">
        <f t="shared" si="75"/>
        <v/>
      </c>
    </row>
    <row r="4819" spans="6:6" x14ac:dyDescent="0.25">
      <c r="F4819" t="str">
        <f t="shared" si="75"/>
        <v/>
      </c>
    </row>
    <row r="4820" spans="6:6" x14ac:dyDescent="0.25">
      <c r="F4820" t="str">
        <f t="shared" si="75"/>
        <v/>
      </c>
    </row>
    <row r="4821" spans="6:6" x14ac:dyDescent="0.25">
      <c r="F4821" t="str">
        <f t="shared" si="75"/>
        <v/>
      </c>
    </row>
    <row r="4822" spans="6:6" x14ac:dyDescent="0.25">
      <c r="F4822" t="str">
        <f t="shared" si="75"/>
        <v/>
      </c>
    </row>
    <row r="4823" spans="6:6" x14ac:dyDescent="0.25">
      <c r="F4823" t="str">
        <f t="shared" si="75"/>
        <v/>
      </c>
    </row>
    <row r="4824" spans="6:6" x14ac:dyDescent="0.25">
      <c r="F4824" t="str">
        <f t="shared" si="75"/>
        <v/>
      </c>
    </row>
    <row r="4825" spans="6:6" x14ac:dyDescent="0.25">
      <c r="F4825" t="str">
        <f t="shared" si="75"/>
        <v/>
      </c>
    </row>
    <row r="4826" spans="6:6" x14ac:dyDescent="0.25">
      <c r="F4826" t="str">
        <f t="shared" si="75"/>
        <v/>
      </c>
    </row>
    <row r="4827" spans="6:6" x14ac:dyDescent="0.25">
      <c r="F4827" t="str">
        <f t="shared" si="75"/>
        <v/>
      </c>
    </row>
    <row r="4828" spans="6:6" x14ac:dyDescent="0.25">
      <c r="F4828" t="str">
        <f t="shared" si="75"/>
        <v/>
      </c>
    </row>
    <row r="4829" spans="6:6" x14ac:dyDescent="0.25">
      <c r="F4829" t="str">
        <f t="shared" si="75"/>
        <v/>
      </c>
    </row>
    <row r="4830" spans="6:6" x14ac:dyDescent="0.25">
      <c r="F4830" t="str">
        <f t="shared" si="75"/>
        <v/>
      </c>
    </row>
    <row r="4831" spans="6:6" x14ac:dyDescent="0.25">
      <c r="F4831" t="str">
        <f t="shared" si="75"/>
        <v/>
      </c>
    </row>
    <row r="4832" spans="6:6" x14ac:dyDescent="0.25">
      <c r="F4832" t="str">
        <f t="shared" si="75"/>
        <v/>
      </c>
    </row>
    <row r="4833" spans="6:6" x14ac:dyDescent="0.25">
      <c r="F4833" t="str">
        <f t="shared" si="75"/>
        <v/>
      </c>
    </row>
    <row r="4834" spans="6:6" x14ac:dyDescent="0.25">
      <c r="F4834" t="str">
        <f t="shared" si="75"/>
        <v/>
      </c>
    </row>
    <row r="4835" spans="6:6" x14ac:dyDescent="0.25">
      <c r="F4835" t="str">
        <f t="shared" si="75"/>
        <v/>
      </c>
    </row>
    <row r="4836" spans="6:6" x14ac:dyDescent="0.25">
      <c r="F4836" t="str">
        <f t="shared" si="75"/>
        <v/>
      </c>
    </row>
    <row r="4837" spans="6:6" x14ac:dyDescent="0.25">
      <c r="F4837" t="str">
        <f t="shared" si="75"/>
        <v/>
      </c>
    </row>
    <row r="4838" spans="6:6" x14ac:dyDescent="0.25">
      <c r="F4838" t="str">
        <f t="shared" si="75"/>
        <v/>
      </c>
    </row>
    <row r="4839" spans="6:6" x14ac:dyDescent="0.25">
      <c r="F4839" t="str">
        <f t="shared" si="75"/>
        <v/>
      </c>
    </row>
    <row r="4840" spans="6:6" x14ac:dyDescent="0.25">
      <c r="F4840" t="str">
        <f t="shared" si="75"/>
        <v/>
      </c>
    </row>
    <row r="4841" spans="6:6" x14ac:dyDescent="0.25">
      <c r="F4841" t="str">
        <f t="shared" si="75"/>
        <v/>
      </c>
    </row>
    <row r="4842" spans="6:6" x14ac:dyDescent="0.25">
      <c r="F4842" t="str">
        <f t="shared" si="75"/>
        <v/>
      </c>
    </row>
    <row r="4843" spans="6:6" x14ac:dyDescent="0.25">
      <c r="F4843" t="str">
        <f t="shared" si="75"/>
        <v/>
      </c>
    </row>
    <row r="4844" spans="6:6" x14ac:dyDescent="0.25">
      <c r="F4844" t="str">
        <f t="shared" si="75"/>
        <v/>
      </c>
    </row>
    <row r="4845" spans="6:6" x14ac:dyDescent="0.25">
      <c r="F4845" t="str">
        <f t="shared" si="75"/>
        <v/>
      </c>
    </row>
    <row r="4846" spans="6:6" x14ac:dyDescent="0.25">
      <c r="F4846" t="str">
        <f t="shared" si="75"/>
        <v/>
      </c>
    </row>
    <row r="4847" spans="6:6" x14ac:dyDescent="0.25">
      <c r="F4847" t="str">
        <f t="shared" si="75"/>
        <v/>
      </c>
    </row>
    <row r="4848" spans="6:6" x14ac:dyDescent="0.25">
      <c r="F4848" t="str">
        <f t="shared" si="75"/>
        <v/>
      </c>
    </row>
    <row r="4849" spans="6:6" x14ac:dyDescent="0.25">
      <c r="F4849" t="str">
        <f t="shared" si="75"/>
        <v/>
      </c>
    </row>
    <row r="4850" spans="6:6" x14ac:dyDescent="0.25">
      <c r="F4850" t="str">
        <f t="shared" si="75"/>
        <v/>
      </c>
    </row>
    <row r="4851" spans="6:6" x14ac:dyDescent="0.25">
      <c r="F4851" t="str">
        <f t="shared" si="75"/>
        <v/>
      </c>
    </row>
    <row r="4852" spans="6:6" x14ac:dyDescent="0.25">
      <c r="F4852" t="str">
        <f t="shared" si="75"/>
        <v/>
      </c>
    </row>
    <row r="4853" spans="6:6" x14ac:dyDescent="0.25">
      <c r="F4853" t="str">
        <f t="shared" si="75"/>
        <v/>
      </c>
    </row>
    <row r="4854" spans="6:6" x14ac:dyDescent="0.25">
      <c r="F4854" t="str">
        <f t="shared" si="75"/>
        <v/>
      </c>
    </row>
    <row r="4855" spans="6:6" x14ac:dyDescent="0.25">
      <c r="F4855" t="str">
        <f t="shared" si="75"/>
        <v/>
      </c>
    </row>
    <row r="4856" spans="6:6" x14ac:dyDescent="0.25">
      <c r="F4856" t="str">
        <f t="shared" si="75"/>
        <v/>
      </c>
    </row>
    <row r="4857" spans="6:6" x14ac:dyDescent="0.25">
      <c r="F4857" t="str">
        <f t="shared" si="75"/>
        <v/>
      </c>
    </row>
    <row r="4858" spans="6:6" x14ac:dyDescent="0.25">
      <c r="F4858" t="str">
        <f t="shared" si="75"/>
        <v/>
      </c>
    </row>
    <row r="4859" spans="6:6" x14ac:dyDescent="0.25">
      <c r="F4859" t="str">
        <f t="shared" si="75"/>
        <v/>
      </c>
    </row>
    <row r="4860" spans="6:6" x14ac:dyDescent="0.25">
      <c r="F4860" t="str">
        <f t="shared" si="75"/>
        <v/>
      </c>
    </row>
    <row r="4861" spans="6:6" x14ac:dyDescent="0.25">
      <c r="F4861" t="str">
        <f t="shared" si="75"/>
        <v/>
      </c>
    </row>
    <row r="4862" spans="6:6" x14ac:dyDescent="0.25">
      <c r="F4862" t="str">
        <f t="shared" si="75"/>
        <v/>
      </c>
    </row>
    <row r="4863" spans="6:6" x14ac:dyDescent="0.25">
      <c r="F4863" t="str">
        <f t="shared" si="75"/>
        <v/>
      </c>
    </row>
    <row r="4864" spans="6:6" x14ac:dyDescent="0.25">
      <c r="F4864" t="str">
        <f t="shared" si="75"/>
        <v/>
      </c>
    </row>
    <row r="4865" spans="6:6" x14ac:dyDescent="0.25">
      <c r="F4865" t="str">
        <f t="shared" si="75"/>
        <v/>
      </c>
    </row>
    <row r="4866" spans="6:6" x14ac:dyDescent="0.25">
      <c r="F4866" t="str">
        <f t="shared" si="75"/>
        <v/>
      </c>
    </row>
    <row r="4867" spans="6:6" x14ac:dyDescent="0.25">
      <c r="F4867" t="str">
        <f t="shared" ref="F4867:F4930" si="76">CONCATENATE(A4867,B4867,C4867,D4867,E4867)</f>
        <v/>
      </c>
    </row>
    <row r="4868" spans="6:6" x14ac:dyDescent="0.25">
      <c r="F4868" t="str">
        <f t="shared" si="76"/>
        <v/>
      </c>
    </row>
    <row r="4869" spans="6:6" x14ac:dyDescent="0.25">
      <c r="F4869" t="str">
        <f t="shared" si="76"/>
        <v/>
      </c>
    </row>
    <row r="4870" spans="6:6" x14ac:dyDescent="0.25">
      <c r="F4870" t="str">
        <f t="shared" si="76"/>
        <v/>
      </c>
    </row>
    <row r="4871" spans="6:6" x14ac:dyDescent="0.25">
      <c r="F4871" t="str">
        <f t="shared" si="76"/>
        <v/>
      </c>
    </row>
    <row r="4872" spans="6:6" x14ac:dyDescent="0.25">
      <c r="F4872" t="str">
        <f t="shared" si="76"/>
        <v/>
      </c>
    </row>
    <row r="4873" spans="6:6" x14ac:dyDescent="0.25">
      <c r="F4873" t="str">
        <f t="shared" si="76"/>
        <v/>
      </c>
    </row>
    <row r="4874" spans="6:6" x14ac:dyDescent="0.25">
      <c r="F4874" t="str">
        <f t="shared" si="76"/>
        <v/>
      </c>
    </row>
    <row r="4875" spans="6:6" x14ac:dyDescent="0.25">
      <c r="F4875" t="str">
        <f t="shared" si="76"/>
        <v/>
      </c>
    </row>
    <row r="4876" spans="6:6" x14ac:dyDescent="0.25">
      <c r="F4876" t="str">
        <f t="shared" si="76"/>
        <v/>
      </c>
    </row>
    <row r="4877" spans="6:6" x14ac:dyDescent="0.25">
      <c r="F4877" t="str">
        <f t="shared" si="76"/>
        <v/>
      </c>
    </row>
    <row r="4878" spans="6:6" x14ac:dyDescent="0.25">
      <c r="F4878" t="str">
        <f t="shared" si="76"/>
        <v/>
      </c>
    </row>
    <row r="4879" spans="6:6" x14ac:dyDescent="0.25">
      <c r="F4879" t="str">
        <f t="shared" si="76"/>
        <v/>
      </c>
    </row>
    <row r="4880" spans="6:6" x14ac:dyDescent="0.25">
      <c r="F4880" t="str">
        <f t="shared" si="76"/>
        <v/>
      </c>
    </row>
    <row r="4881" spans="6:6" x14ac:dyDescent="0.25">
      <c r="F4881" t="str">
        <f t="shared" si="76"/>
        <v/>
      </c>
    </row>
    <row r="4882" spans="6:6" x14ac:dyDescent="0.25">
      <c r="F4882" t="str">
        <f t="shared" si="76"/>
        <v/>
      </c>
    </row>
    <row r="4883" spans="6:6" x14ac:dyDescent="0.25">
      <c r="F4883" t="str">
        <f t="shared" si="76"/>
        <v/>
      </c>
    </row>
    <row r="4884" spans="6:6" x14ac:dyDescent="0.25">
      <c r="F4884" t="str">
        <f t="shared" si="76"/>
        <v/>
      </c>
    </row>
    <row r="4885" spans="6:6" x14ac:dyDescent="0.25">
      <c r="F4885" t="str">
        <f t="shared" si="76"/>
        <v/>
      </c>
    </row>
    <row r="4886" spans="6:6" x14ac:dyDescent="0.25">
      <c r="F4886" t="str">
        <f t="shared" si="76"/>
        <v/>
      </c>
    </row>
    <row r="4887" spans="6:6" x14ac:dyDescent="0.25">
      <c r="F4887" t="str">
        <f t="shared" si="76"/>
        <v/>
      </c>
    </row>
    <row r="4888" spans="6:6" x14ac:dyDescent="0.25">
      <c r="F4888" t="str">
        <f t="shared" si="76"/>
        <v/>
      </c>
    </row>
    <row r="4889" spans="6:6" x14ac:dyDescent="0.25">
      <c r="F4889" t="str">
        <f t="shared" si="76"/>
        <v/>
      </c>
    </row>
    <row r="4890" spans="6:6" x14ac:dyDescent="0.25">
      <c r="F4890" t="str">
        <f t="shared" si="76"/>
        <v/>
      </c>
    </row>
    <row r="4891" spans="6:6" x14ac:dyDescent="0.25">
      <c r="F4891" t="str">
        <f t="shared" si="76"/>
        <v/>
      </c>
    </row>
    <row r="4892" spans="6:6" x14ac:dyDescent="0.25">
      <c r="F4892" t="str">
        <f t="shared" si="76"/>
        <v/>
      </c>
    </row>
    <row r="4893" spans="6:6" x14ac:dyDescent="0.25">
      <c r="F4893" t="str">
        <f t="shared" si="76"/>
        <v/>
      </c>
    </row>
    <row r="4894" spans="6:6" x14ac:dyDescent="0.25">
      <c r="F4894" t="str">
        <f t="shared" si="76"/>
        <v/>
      </c>
    </row>
    <row r="4895" spans="6:6" x14ac:dyDescent="0.25">
      <c r="F4895" t="str">
        <f t="shared" si="76"/>
        <v/>
      </c>
    </row>
    <row r="4896" spans="6:6" x14ac:dyDescent="0.25">
      <c r="F4896" t="str">
        <f t="shared" si="76"/>
        <v/>
      </c>
    </row>
    <row r="4897" spans="6:6" x14ac:dyDescent="0.25">
      <c r="F4897" t="str">
        <f t="shared" si="76"/>
        <v/>
      </c>
    </row>
    <row r="4898" spans="6:6" x14ac:dyDescent="0.25">
      <c r="F4898" t="str">
        <f t="shared" si="76"/>
        <v/>
      </c>
    </row>
    <row r="4899" spans="6:6" x14ac:dyDescent="0.25">
      <c r="F4899" t="str">
        <f t="shared" si="76"/>
        <v/>
      </c>
    </row>
    <row r="4900" spans="6:6" x14ac:dyDescent="0.25">
      <c r="F4900" t="str">
        <f t="shared" si="76"/>
        <v/>
      </c>
    </row>
    <row r="4901" spans="6:6" x14ac:dyDescent="0.25">
      <c r="F4901" t="str">
        <f t="shared" si="76"/>
        <v/>
      </c>
    </row>
    <row r="4902" spans="6:6" x14ac:dyDescent="0.25">
      <c r="F4902" t="str">
        <f t="shared" si="76"/>
        <v/>
      </c>
    </row>
    <row r="4903" spans="6:6" x14ac:dyDescent="0.25">
      <c r="F4903" t="str">
        <f t="shared" si="76"/>
        <v/>
      </c>
    </row>
    <row r="4904" spans="6:6" x14ac:dyDescent="0.25">
      <c r="F4904" t="str">
        <f t="shared" si="76"/>
        <v/>
      </c>
    </row>
    <row r="4905" spans="6:6" x14ac:dyDescent="0.25">
      <c r="F4905" t="str">
        <f t="shared" si="76"/>
        <v/>
      </c>
    </row>
    <row r="4906" spans="6:6" x14ac:dyDescent="0.25">
      <c r="F4906" t="str">
        <f t="shared" si="76"/>
        <v/>
      </c>
    </row>
    <row r="4907" spans="6:6" x14ac:dyDescent="0.25">
      <c r="F4907" t="str">
        <f t="shared" si="76"/>
        <v/>
      </c>
    </row>
    <row r="4908" spans="6:6" x14ac:dyDescent="0.25">
      <c r="F4908" t="str">
        <f t="shared" si="76"/>
        <v/>
      </c>
    </row>
    <row r="4909" spans="6:6" x14ac:dyDescent="0.25">
      <c r="F4909" t="str">
        <f t="shared" si="76"/>
        <v/>
      </c>
    </row>
    <row r="4910" spans="6:6" x14ac:dyDescent="0.25">
      <c r="F4910" t="str">
        <f t="shared" si="76"/>
        <v/>
      </c>
    </row>
    <row r="4911" spans="6:6" x14ac:dyDescent="0.25">
      <c r="F4911" t="str">
        <f t="shared" si="76"/>
        <v/>
      </c>
    </row>
    <row r="4912" spans="6:6" x14ac:dyDescent="0.25">
      <c r="F4912" t="str">
        <f t="shared" si="76"/>
        <v/>
      </c>
    </row>
    <row r="4913" spans="6:6" x14ac:dyDescent="0.25">
      <c r="F4913" t="str">
        <f t="shared" si="76"/>
        <v/>
      </c>
    </row>
    <row r="4914" spans="6:6" x14ac:dyDescent="0.25">
      <c r="F4914" t="str">
        <f t="shared" si="76"/>
        <v/>
      </c>
    </row>
    <row r="4915" spans="6:6" x14ac:dyDescent="0.25">
      <c r="F4915" t="str">
        <f t="shared" si="76"/>
        <v/>
      </c>
    </row>
    <row r="4916" spans="6:6" x14ac:dyDescent="0.25">
      <c r="F4916" t="str">
        <f t="shared" si="76"/>
        <v/>
      </c>
    </row>
    <row r="4917" spans="6:6" x14ac:dyDescent="0.25">
      <c r="F4917" t="str">
        <f t="shared" si="76"/>
        <v/>
      </c>
    </row>
    <row r="4918" spans="6:6" x14ac:dyDescent="0.25">
      <c r="F4918" t="str">
        <f t="shared" si="76"/>
        <v/>
      </c>
    </row>
    <row r="4919" spans="6:6" x14ac:dyDescent="0.25">
      <c r="F4919" t="str">
        <f t="shared" si="76"/>
        <v/>
      </c>
    </row>
    <row r="4920" spans="6:6" x14ac:dyDescent="0.25">
      <c r="F4920" t="str">
        <f t="shared" si="76"/>
        <v/>
      </c>
    </row>
    <row r="4921" spans="6:6" x14ac:dyDescent="0.25">
      <c r="F4921" t="str">
        <f t="shared" si="76"/>
        <v/>
      </c>
    </row>
    <row r="4922" spans="6:6" x14ac:dyDescent="0.25">
      <c r="F4922" t="str">
        <f t="shared" si="76"/>
        <v/>
      </c>
    </row>
    <row r="4923" spans="6:6" x14ac:dyDescent="0.25">
      <c r="F4923" t="str">
        <f t="shared" si="76"/>
        <v/>
      </c>
    </row>
    <row r="4924" spans="6:6" x14ac:dyDescent="0.25">
      <c r="F4924" t="str">
        <f t="shared" si="76"/>
        <v/>
      </c>
    </row>
    <row r="4925" spans="6:6" x14ac:dyDescent="0.25">
      <c r="F4925" t="str">
        <f t="shared" si="76"/>
        <v/>
      </c>
    </row>
    <row r="4926" spans="6:6" x14ac:dyDescent="0.25">
      <c r="F4926" t="str">
        <f t="shared" si="76"/>
        <v/>
      </c>
    </row>
    <row r="4927" spans="6:6" x14ac:dyDescent="0.25">
      <c r="F4927" t="str">
        <f t="shared" si="76"/>
        <v/>
      </c>
    </row>
    <row r="4928" spans="6:6" x14ac:dyDescent="0.25">
      <c r="F4928" t="str">
        <f t="shared" si="76"/>
        <v/>
      </c>
    </row>
    <row r="4929" spans="6:6" x14ac:dyDescent="0.25">
      <c r="F4929" t="str">
        <f t="shared" si="76"/>
        <v/>
      </c>
    </row>
    <row r="4930" spans="6:6" x14ac:dyDescent="0.25">
      <c r="F4930" t="str">
        <f t="shared" si="76"/>
        <v/>
      </c>
    </row>
    <row r="4931" spans="6:6" x14ac:dyDescent="0.25">
      <c r="F4931" t="str">
        <f t="shared" ref="F4931:F4994" si="77">CONCATENATE(A4931,B4931,C4931,D4931,E4931)</f>
        <v/>
      </c>
    </row>
    <row r="4932" spans="6:6" x14ac:dyDescent="0.25">
      <c r="F4932" t="str">
        <f t="shared" si="77"/>
        <v/>
      </c>
    </row>
    <row r="4933" spans="6:6" x14ac:dyDescent="0.25">
      <c r="F4933" t="str">
        <f t="shared" si="77"/>
        <v/>
      </c>
    </row>
    <row r="4934" spans="6:6" x14ac:dyDescent="0.25">
      <c r="F4934" t="str">
        <f t="shared" si="77"/>
        <v/>
      </c>
    </row>
    <row r="4935" spans="6:6" x14ac:dyDescent="0.25">
      <c r="F4935" t="str">
        <f t="shared" si="77"/>
        <v/>
      </c>
    </row>
    <row r="4936" spans="6:6" x14ac:dyDescent="0.25">
      <c r="F4936" t="str">
        <f t="shared" si="77"/>
        <v/>
      </c>
    </row>
    <row r="4937" spans="6:6" x14ac:dyDescent="0.25">
      <c r="F4937" t="str">
        <f t="shared" si="77"/>
        <v/>
      </c>
    </row>
    <row r="4938" spans="6:6" x14ac:dyDescent="0.25">
      <c r="F4938" t="str">
        <f t="shared" si="77"/>
        <v/>
      </c>
    </row>
    <row r="4939" spans="6:6" x14ac:dyDescent="0.25">
      <c r="F4939" t="str">
        <f t="shared" si="77"/>
        <v/>
      </c>
    </row>
    <row r="4940" spans="6:6" x14ac:dyDescent="0.25">
      <c r="F4940" t="str">
        <f t="shared" si="77"/>
        <v/>
      </c>
    </row>
    <row r="4941" spans="6:6" x14ac:dyDescent="0.25">
      <c r="F4941" t="str">
        <f t="shared" si="77"/>
        <v/>
      </c>
    </row>
    <row r="4942" spans="6:6" x14ac:dyDescent="0.25">
      <c r="F4942" t="str">
        <f t="shared" si="77"/>
        <v/>
      </c>
    </row>
    <row r="4943" spans="6:6" x14ac:dyDescent="0.25">
      <c r="F4943" t="str">
        <f t="shared" si="77"/>
        <v/>
      </c>
    </row>
    <row r="4944" spans="6:6" x14ac:dyDescent="0.25">
      <c r="F4944" t="str">
        <f t="shared" si="77"/>
        <v/>
      </c>
    </row>
    <row r="4945" spans="6:6" x14ac:dyDescent="0.25">
      <c r="F4945" t="str">
        <f t="shared" si="77"/>
        <v/>
      </c>
    </row>
    <row r="4946" spans="6:6" x14ac:dyDescent="0.25">
      <c r="F4946" t="str">
        <f t="shared" si="77"/>
        <v/>
      </c>
    </row>
    <row r="4947" spans="6:6" x14ac:dyDescent="0.25">
      <c r="F4947" t="str">
        <f t="shared" si="77"/>
        <v/>
      </c>
    </row>
    <row r="4948" spans="6:6" x14ac:dyDescent="0.25">
      <c r="F4948" t="str">
        <f t="shared" si="77"/>
        <v/>
      </c>
    </row>
    <row r="4949" spans="6:6" x14ac:dyDescent="0.25">
      <c r="F4949" t="str">
        <f t="shared" si="77"/>
        <v/>
      </c>
    </row>
    <row r="4950" spans="6:6" x14ac:dyDescent="0.25">
      <c r="F4950" t="str">
        <f t="shared" si="77"/>
        <v/>
      </c>
    </row>
    <row r="4951" spans="6:6" x14ac:dyDescent="0.25">
      <c r="F4951" t="str">
        <f t="shared" si="77"/>
        <v/>
      </c>
    </row>
    <row r="4952" spans="6:6" x14ac:dyDescent="0.25">
      <c r="F4952" t="str">
        <f t="shared" si="77"/>
        <v/>
      </c>
    </row>
    <row r="4953" spans="6:6" x14ac:dyDescent="0.25">
      <c r="F4953" t="str">
        <f t="shared" si="77"/>
        <v/>
      </c>
    </row>
    <row r="4954" spans="6:6" x14ac:dyDescent="0.25">
      <c r="F4954" t="str">
        <f t="shared" si="77"/>
        <v/>
      </c>
    </row>
    <row r="4955" spans="6:6" x14ac:dyDescent="0.25">
      <c r="F4955" t="str">
        <f t="shared" si="77"/>
        <v/>
      </c>
    </row>
    <row r="4956" spans="6:6" x14ac:dyDescent="0.25">
      <c r="F4956" t="str">
        <f t="shared" si="77"/>
        <v/>
      </c>
    </row>
    <row r="4957" spans="6:6" x14ac:dyDescent="0.25">
      <c r="F4957" t="str">
        <f t="shared" si="77"/>
        <v/>
      </c>
    </row>
    <row r="4958" spans="6:6" x14ac:dyDescent="0.25">
      <c r="F4958" t="str">
        <f t="shared" si="77"/>
        <v/>
      </c>
    </row>
    <row r="4959" spans="6:6" x14ac:dyDescent="0.25">
      <c r="F4959" t="str">
        <f t="shared" si="77"/>
        <v/>
      </c>
    </row>
    <row r="4960" spans="6:6" x14ac:dyDescent="0.25">
      <c r="F4960" t="str">
        <f t="shared" si="77"/>
        <v/>
      </c>
    </row>
    <row r="4961" spans="6:6" x14ac:dyDescent="0.25">
      <c r="F4961" t="str">
        <f t="shared" si="77"/>
        <v/>
      </c>
    </row>
    <row r="4962" spans="6:6" x14ac:dyDescent="0.25">
      <c r="F4962" t="str">
        <f t="shared" si="77"/>
        <v/>
      </c>
    </row>
    <row r="4963" spans="6:6" x14ac:dyDescent="0.25">
      <c r="F4963" t="str">
        <f t="shared" si="77"/>
        <v/>
      </c>
    </row>
    <row r="4964" spans="6:6" x14ac:dyDescent="0.25">
      <c r="F4964" t="str">
        <f t="shared" si="77"/>
        <v/>
      </c>
    </row>
    <row r="4965" spans="6:6" x14ac:dyDescent="0.25">
      <c r="F4965" t="str">
        <f t="shared" si="77"/>
        <v/>
      </c>
    </row>
    <row r="4966" spans="6:6" x14ac:dyDescent="0.25">
      <c r="F4966" t="str">
        <f t="shared" si="77"/>
        <v/>
      </c>
    </row>
    <row r="4967" spans="6:6" x14ac:dyDescent="0.25">
      <c r="F4967" t="str">
        <f t="shared" si="77"/>
        <v/>
      </c>
    </row>
    <row r="4968" spans="6:6" x14ac:dyDescent="0.25">
      <c r="F4968" t="str">
        <f t="shared" si="77"/>
        <v/>
      </c>
    </row>
    <row r="4969" spans="6:6" x14ac:dyDescent="0.25">
      <c r="F4969" t="str">
        <f t="shared" si="77"/>
        <v/>
      </c>
    </row>
    <row r="4970" spans="6:6" x14ac:dyDescent="0.25">
      <c r="F4970" t="str">
        <f t="shared" si="77"/>
        <v/>
      </c>
    </row>
    <row r="4971" spans="6:6" x14ac:dyDescent="0.25">
      <c r="F4971" t="str">
        <f t="shared" si="77"/>
        <v/>
      </c>
    </row>
    <row r="4972" spans="6:6" x14ac:dyDescent="0.25">
      <c r="F4972" t="str">
        <f t="shared" si="77"/>
        <v/>
      </c>
    </row>
    <row r="4973" spans="6:6" x14ac:dyDescent="0.25">
      <c r="F4973" t="str">
        <f t="shared" si="77"/>
        <v/>
      </c>
    </row>
    <row r="4974" spans="6:6" x14ac:dyDescent="0.25">
      <c r="F4974" t="str">
        <f t="shared" si="77"/>
        <v/>
      </c>
    </row>
    <row r="4975" spans="6:6" x14ac:dyDescent="0.25">
      <c r="F4975" t="str">
        <f t="shared" si="77"/>
        <v/>
      </c>
    </row>
    <row r="4976" spans="6:6" x14ac:dyDescent="0.25">
      <c r="F4976" t="str">
        <f t="shared" si="77"/>
        <v/>
      </c>
    </row>
    <row r="4977" spans="6:6" x14ac:dyDescent="0.25">
      <c r="F4977" t="str">
        <f t="shared" si="77"/>
        <v/>
      </c>
    </row>
    <row r="4978" spans="6:6" x14ac:dyDescent="0.25">
      <c r="F4978" t="str">
        <f t="shared" si="77"/>
        <v/>
      </c>
    </row>
    <row r="4979" spans="6:6" x14ac:dyDescent="0.25">
      <c r="F4979" t="str">
        <f t="shared" si="77"/>
        <v/>
      </c>
    </row>
    <row r="4980" spans="6:6" x14ac:dyDescent="0.25">
      <c r="F4980" t="str">
        <f t="shared" si="77"/>
        <v/>
      </c>
    </row>
    <row r="4981" spans="6:6" x14ac:dyDescent="0.25">
      <c r="F4981" t="str">
        <f t="shared" si="77"/>
        <v/>
      </c>
    </row>
    <row r="4982" spans="6:6" x14ac:dyDescent="0.25">
      <c r="F4982" t="str">
        <f t="shared" si="77"/>
        <v/>
      </c>
    </row>
    <row r="4983" spans="6:6" x14ac:dyDescent="0.25">
      <c r="F4983" t="str">
        <f t="shared" si="77"/>
        <v/>
      </c>
    </row>
    <row r="4984" spans="6:6" x14ac:dyDescent="0.25">
      <c r="F4984" t="str">
        <f t="shared" si="77"/>
        <v/>
      </c>
    </row>
    <row r="4985" spans="6:6" x14ac:dyDescent="0.25">
      <c r="F4985" t="str">
        <f t="shared" si="77"/>
        <v/>
      </c>
    </row>
    <row r="4986" spans="6:6" x14ac:dyDescent="0.25">
      <c r="F4986" t="str">
        <f t="shared" si="77"/>
        <v/>
      </c>
    </row>
    <row r="4987" spans="6:6" x14ac:dyDescent="0.25">
      <c r="F4987" t="str">
        <f t="shared" si="77"/>
        <v/>
      </c>
    </row>
    <row r="4988" spans="6:6" x14ac:dyDescent="0.25">
      <c r="F4988" t="str">
        <f t="shared" si="77"/>
        <v/>
      </c>
    </row>
    <row r="4989" spans="6:6" x14ac:dyDescent="0.25">
      <c r="F4989" t="str">
        <f t="shared" si="77"/>
        <v/>
      </c>
    </row>
    <row r="4990" spans="6:6" x14ac:dyDescent="0.25">
      <c r="F4990" t="str">
        <f t="shared" si="77"/>
        <v/>
      </c>
    </row>
    <row r="4991" spans="6:6" x14ac:dyDescent="0.25">
      <c r="F4991" t="str">
        <f t="shared" si="77"/>
        <v/>
      </c>
    </row>
    <row r="4992" spans="6:6" x14ac:dyDescent="0.25">
      <c r="F4992" t="str">
        <f t="shared" si="77"/>
        <v/>
      </c>
    </row>
    <row r="4993" spans="6:6" x14ac:dyDescent="0.25">
      <c r="F4993" t="str">
        <f t="shared" si="77"/>
        <v/>
      </c>
    </row>
    <row r="4994" spans="6:6" x14ac:dyDescent="0.25">
      <c r="F4994" t="str">
        <f t="shared" si="77"/>
        <v/>
      </c>
    </row>
    <row r="4995" spans="6:6" x14ac:dyDescent="0.25">
      <c r="F4995" t="str">
        <f t="shared" ref="F4995:F5058" si="78">CONCATENATE(A4995,B4995,C4995,D4995,E4995)</f>
        <v/>
      </c>
    </row>
    <row r="4996" spans="6:6" x14ac:dyDescent="0.25">
      <c r="F4996" t="str">
        <f t="shared" si="78"/>
        <v/>
      </c>
    </row>
    <row r="4997" spans="6:6" x14ac:dyDescent="0.25">
      <c r="F4997" t="str">
        <f t="shared" si="78"/>
        <v/>
      </c>
    </row>
    <row r="4998" spans="6:6" x14ac:dyDescent="0.25">
      <c r="F4998" t="str">
        <f t="shared" si="78"/>
        <v/>
      </c>
    </row>
    <row r="4999" spans="6:6" x14ac:dyDescent="0.25">
      <c r="F4999" t="str">
        <f t="shared" si="78"/>
        <v/>
      </c>
    </row>
    <row r="5000" spans="6:6" x14ac:dyDescent="0.25">
      <c r="F5000" t="str">
        <f t="shared" si="78"/>
        <v/>
      </c>
    </row>
    <row r="5001" spans="6:6" x14ac:dyDescent="0.25">
      <c r="F5001" t="str">
        <f t="shared" si="78"/>
        <v/>
      </c>
    </row>
    <row r="5002" spans="6:6" x14ac:dyDescent="0.25">
      <c r="F5002" t="str">
        <f t="shared" si="78"/>
        <v/>
      </c>
    </row>
    <row r="5003" spans="6:6" x14ac:dyDescent="0.25">
      <c r="F5003" t="str">
        <f t="shared" si="78"/>
        <v/>
      </c>
    </row>
    <row r="5004" spans="6:6" x14ac:dyDescent="0.25">
      <c r="F5004" t="str">
        <f t="shared" si="78"/>
        <v/>
      </c>
    </row>
    <row r="5005" spans="6:6" x14ac:dyDescent="0.25">
      <c r="F5005" t="str">
        <f t="shared" si="78"/>
        <v/>
      </c>
    </row>
    <row r="5006" spans="6:6" x14ac:dyDescent="0.25">
      <c r="F5006" t="str">
        <f t="shared" si="78"/>
        <v/>
      </c>
    </row>
    <row r="5007" spans="6:6" x14ac:dyDescent="0.25">
      <c r="F5007" t="str">
        <f t="shared" si="78"/>
        <v/>
      </c>
    </row>
    <row r="5008" spans="6:6" x14ac:dyDescent="0.25">
      <c r="F5008" t="str">
        <f t="shared" si="78"/>
        <v/>
      </c>
    </row>
    <row r="5009" spans="6:6" x14ac:dyDescent="0.25">
      <c r="F5009" t="str">
        <f t="shared" si="78"/>
        <v/>
      </c>
    </row>
    <row r="5010" spans="6:6" x14ac:dyDescent="0.25">
      <c r="F5010" t="str">
        <f t="shared" si="78"/>
        <v/>
      </c>
    </row>
    <row r="5011" spans="6:6" x14ac:dyDescent="0.25">
      <c r="F5011" t="str">
        <f t="shared" si="78"/>
        <v/>
      </c>
    </row>
    <row r="5012" spans="6:6" x14ac:dyDescent="0.25">
      <c r="F5012" t="str">
        <f t="shared" si="78"/>
        <v/>
      </c>
    </row>
    <row r="5013" spans="6:6" x14ac:dyDescent="0.25">
      <c r="F5013" t="str">
        <f t="shared" si="78"/>
        <v/>
      </c>
    </row>
    <row r="5014" spans="6:6" x14ac:dyDescent="0.25">
      <c r="F5014" t="str">
        <f t="shared" si="78"/>
        <v/>
      </c>
    </row>
    <row r="5015" spans="6:6" x14ac:dyDescent="0.25">
      <c r="F5015" t="str">
        <f t="shared" si="78"/>
        <v/>
      </c>
    </row>
    <row r="5016" spans="6:6" x14ac:dyDescent="0.25">
      <c r="F5016" t="str">
        <f t="shared" si="78"/>
        <v/>
      </c>
    </row>
    <row r="5017" spans="6:6" x14ac:dyDescent="0.25">
      <c r="F5017" t="str">
        <f t="shared" si="78"/>
        <v/>
      </c>
    </row>
    <row r="5018" spans="6:6" x14ac:dyDescent="0.25">
      <c r="F5018" t="str">
        <f t="shared" si="78"/>
        <v/>
      </c>
    </row>
    <row r="5019" spans="6:6" x14ac:dyDescent="0.25">
      <c r="F5019" t="str">
        <f t="shared" si="78"/>
        <v/>
      </c>
    </row>
    <row r="5020" spans="6:6" x14ac:dyDescent="0.25">
      <c r="F5020" t="str">
        <f t="shared" si="78"/>
        <v/>
      </c>
    </row>
    <row r="5021" spans="6:6" x14ac:dyDescent="0.25">
      <c r="F5021" t="str">
        <f t="shared" si="78"/>
        <v/>
      </c>
    </row>
    <row r="5022" spans="6:6" x14ac:dyDescent="0.25">
      <c r="F5022" t="str">
        <f t="shared" si="78"/>
        <v/>
      </c>
    </row>
    <row r="5023" spans="6:6" x14ac:dyDescent="0.25">
      <c r="F5023" t="str">
        <f t="shared" si="78"/>
        <v/>
      </c>
    </row>
    <row r="5024" spans="6:6" x14ac:dyDescent="0.25">
      <c r="F5024" t="str">
        <f t="shared" si="78"/>
        <v/>
      </c>
    </row>
    <row r="5025" spans="6:6" x14ac:dyDescent="0.25">
      <c r="F5025" t="str">
        <f t="shared" si="78"/>
        <v/>
      </c>
    </row>
    <row r="5026" spans="6:6" x14ac:dyDescent="0.25">
      <c r="F5026" t="str">
        <f t="shared" si="78"/>
        <v/>
      </c>
    </row>
    <row r="5027" spans="6:6" x14ac:dyDescent="0.25">
      <c r="F5027" t="str">
        <f t="shared" si="78"/>
        <v/>
      </c>
    </row>
    <row r="5028" spans="6:6" x14ac:dyDescent="0.25">
      <c r="F5028" t="str">
        <f t="shared" si="78"/>
        <v/>
      </c>
    </row>
    <row r="5029" spans="6:6" x14ac:dyDescent="0.25">
      <c r="F5029" t="str">
        <f t="shared" si="78"/>
        <v/>
      </c>
    </row>
    <row r="5030" spans="6:6" x14ac:dyDescent="0.25">
      <c r="F5030" t="str">
        <f t="shared" si="78"/>
        <v/>
      </c>
    </row>
    <row r="5031" spans="6:6" x14ac:dyDescent="0.25">
      <c r="F5031" t="str">
        <f t="shared" si="78"/>
        <v/>
      </c>
    </row>
    <row r="5032" spans="6:6" x14ac:dyDescent="0.25">
      <c r="F5032" t="str">
        <f t="shared" si="78"/>
        <v/>
      </c>
    </row>
    <row r="5033" spans="6:6" x14ac:dyDescent="0.25">
      <c r="F5033" t="str">
        <f t="shared" si="78"/>
        <v/>
      </c>
    </row>
    <row r="5034" spans="6:6" x14ac:dyDescent="0.25">
      <c r="F5034" t="str">
        <f t="shared" si="78"/>
        <v/>
      </c>
    </row>
    <row r="5035" spans="6:6" x14ac:dyDescent="0.25">
      <c r="F5035" t="str">
        <f t="shared" si="78"/>
        <v/>
      </c>
    </row>
    <row r="5036" spans="6:6" x14ac:dyDescent="0.25">
      <c r="F5036" t="str">
        <f t="shared" si="78"/>
        <v/>
      </c>
    </row>
    <row r="5037" spans="6:6" x14ac:dyDescent="0.25">
      <c r="F5037" t="str">
        <f t="shared" si="78"/>
        <v/>
      </c>
    </row>
    <row r="5038" spans="6:6" x14ac:dyDescent="0.25">
      <c r="F5038" t="str">
        <f t="shared" si="78"/>
        <v/>
      </c>
    </row>
    <row r="5039" spans="6:6" x14ac:dyDescent="0.25">
      <c r="F5039" t="str">
        <f t="shared" si="78"/>
        <v/>
      </c>
    </row>
    <row r="5040" spans="6:6" x14ac:dyDescent="0.25">
      <c r="F5040" t="str">
        <f t="shared" si="78"/>
        <v/>
      </c>
    </row>
    <row r="5041" spans="6:6" x14ac:dyDescent="0.25">
      <c r="F5041" t="str">
        <f t="shared" si="78"/>
        <v/>
      </c>
    </row>
    <row r="5042" spans="6:6" x14ac:dyDescent="0.25">
      <c r="F5042" t="str">
        <f t="shared" si="78"/>
        <v/>
      </c>
    </row>
    <row r="5043" spans="6:6" x14ac:dyDescent="0.25">
      <c r="F5043" t="str">
        <f t="shared" si="78"/>
        <v/>
      </c>
    </row>
    <row r="5044" spans="6:6" x14ac:dyDescent="0.25">
      <c r="F5044" t="str">
        <f t="shared" si="78"/>
        <v/>
      </c>
    </row>
    <row r="5045" spans="6:6" x14ac:dyDescent="0.25">
      <c r="F5045" t="str">
        <f t="shared" si="78"/>
        <v/>
      </c>
    </row>
    <row r="5046" spans="6:6" x14ac:dyDescent="0.25">
      <c r="F5046" t="str">
        <f t="shared" si="78"/>
        <v/>
      </c>
    </row>
    <row r="5047" spans="6:6" x14ac:dyDescent="0.25">
      <c r="F5047" t="str">
        <f t="shared" si="78"/>
        <v/>
      </c>
    </row>
    <row r="5048" spans="6:6" x14ac:dyDescent="0.25">
      <c r="F5048" t="str">
        <f t="shared" si="78"/>
        <v/>
      </c>
    </row>
    <row r="5049" spans="6:6" x14ac:dyDescent="0.25">
      <c r="F5049" t="str">
        <f t="shared" si="78"/>
        <v/>
      </c>
    </row>
    <row r="5050" spans="6:6" x14ac:dyDescent="0.25">
      <c r="F5050" t="str">
        <f t="shared" si="78"/>
        <v/>
      </c>
    </row>
    <row r="5051" spans="6:6" x14ac:dyDescent="0.25">
      <c r="F5051" t="str">
        <f t="shared" si="78"/>
        <v/>
      </c>
    </row>
    <row r="5052" spans="6:6" x14ac:dyDescent="0.25">
      <c r="F5052" t="str">
        <f t="shared" si="78"/>
        <v/>
      </c>
    </row>
    <row r="5053" spans="6:6" x14ac:dyDescent="0.25">
      <c r="F5053" t="str">
        <f t="shared" si="78"/>
        <v/>
      </c>
    </row>
    <row r="5054" spans="6:6" x14ac:dyDescent="0.25">
      <c r="F5054" t="str">
        <f t="shared" si="78"/>
        <v/>
      </c>
    </row>
    <row r="5055" spans="6:6" x14ac:dyDescent="0.25">
      <c r="F5055" t="str">
        <f t="shared" si="78"/>
        <v/>
      </c>
    </row>
    <row r="5056" spans="6:6" x14ac:dyDescent="0.25">
      <c r="F5056" t="str">
        <f t="shared" si="78"/>
        <v/>
      </c>
    </row>
    <row r="5057" spans="6:6" x14ac:dyDescent="0.25">
      <c r="F5057" t="str">
        <f t="shared" si="78"/>
        <v/>
      </c>
    </row>
    <row r="5058" spans="6:6" x14ac:dyDescent="0.25">
      <c r="F5058" t="str">
        <f t="shared" si="78"/>
        <v/>
      </c>
    </row>
    <row r="5059" spans="6:6" x14ac:dyDescent="0.25">
      <c r="F5059" t="str">
        <f t="shared" ref="F5059:F5122" si="79">CONCATENATE(A5059,B5059,C5059,D5059,E5059)</f>
        <v/>
      </c>
    </row>
    <row r="5060" spans="6:6" x14ac:dyDescent="0.25">
      <c r="F5060" t="str">
        <f t="shared" si="79"/>
        <v/>
      </c>
    </row>
    <row r="5061" spans="6:6" x14ac:dyDescent="0.25">
      <c r="F5061" t="str">
        <f t="shared" si="79"/>
        <v/>
      </c>
    </row>
    <row r="5062" spans="6:6" x14ac:dyDescent="0.25">
      <c r="F5062" t="str">
        <f t="shared" si="79"/>
        <v/>
      </c>
    </row>
    <row r="5063" spans="6:6" x14ac:dyDescent="0.25">
      <c r="F5063" t="str">
        <f t="shared" si="79"/>
        <v/>
      </c>
    </row>
    <row r="5064" spans="6:6" x14ac:dyDescent="0.25">
      <c r="F5064" t="str">
        <f t="shared" si="79"/>
        <v/>
      </c>
    </row>
    <row r="5065" spans="6:6" x14ac:dyDescent="0.25">
      <c r="F5065" t="str">
        <f t="shared" si="79"/>
        <v/>
      </c>
    </row>
    <row r="5066" spans="6:6" x14ac:dyDescent="0.25">
      <c r="F5066" t="str">
        <f t="shared" si="79"/>
        <v/>
      </c>
    </row>
    <row r="5067" spans="6:6" x14ac:dyDescent="0.25">
      <c r="F5067" t="str">
        <f t="shared" si="79"/>
        <v/>
      </c>
    </row>
    <row r="5068" spans="6:6" x14ac:dyDescent="0.25">
      <c r="F5068" t="str">
        <f t="shared" si="79"/>
        <v/>
      </c>
    </row>
    <row r="5069" spans="6:6" x14ac:dyDescent="0.25">
      <c r="F5069" t="str">
        <f t="shared" si="79"/>
        <v/>
      </c>
    </row>
    <row r="5070" spans="6:6" x14ac:dyDescent="0.25">
      <c r="F5070" t="str">
        <f t="shared" si="79"/>
        <v/>
      </c>
    </row>
    <row r="5071" spans="6:6" x14ac:dyDescent="0.25">
      <c r="F5071" t="str">
        <f t="shared" si="79"/>
        <v/>
      </c>
    </row>
    <row r="5072" spans="6:6" x14ac:dyDescent="0.25">
      <c r="F5072" t="str">
        <f t="shared" si="79"/>
        <v/>
      </c>
    </row>
    <row r="5073" spans="6:6" x14ac:dyDescent="0.25">
      <c r="F5073" t="str">
        <f t="shared" si="79"/>
        <v/>
      </c>
    </row>
    <row r="5074" spans="6:6" x14ac:dyDescent="0.25">
      <c r="F5074" t="str">
        <f t="shared" si="79"/>
        <v/>
      </c>
    </row>
    <row r="5075" spans="6:6" x14ac:dyDescent="0.25">
      <c r="F5075" t="str">
        <f t="shared" si="79"/>
        <v/>
      </c>
    </row>
    <row r="5076" spans="6:6" x14ac:dyDescent="0.25">
      <c r="F5076" t="str">
        <f t="shared" si="79"/>
        <v/>
      </c>
    </row>
    <row r="5077" spans="6:6" x14ac:dyDescent="0.25">
      <c r="F5077" t="str">
        <f t="shared" si="79"/>
        <v/>
      </c>
    </row>
    <row r="5078" spans="6:6" x14ac:dyDescent="0.25">
      <c r="F5078" t="str">
        <f t="shared" si="79"/>
        <v/>
      </c>
    </row>
    <row r="5079" spans="6:6" x14ac:dyDescent="0.25">
      <c r="F5079" t="str">
        <f t="shared" si="79"/>
        <v/>
      </c>
    </row>
    <row r="5080" spans="6:6" x14ac:dyDescent="0.25">
      <c r="F5080" t="str">
        <f t="shared" si="79"/>
        <v/>
      </c>
    </row>
    <row r="5081" spans="6:6" x14ac:dyDescent="0.25">
      <c r="F5081" t="str">
        <f t="shared" si="79"/>
        <v/>
      </c>
    </row>
    <row r="5082" spans="6:6" x14ac:dyDescent="0.25">
      <c r="F5082" t="str">
        <f t="shared" si="79"/>
        <v/>
      </c>
    </row>
    <row r="5083" spans="6:6" x14ac:dyDescent="0.25">
      <c r="F5083" t="str">
        <f t="shared" si="79"/>
        <v/>
      </c>
    </row>
    <row r="5084" spans="6:6" x14ac:dyDescent="0.25">
      <c r="F5084" t="str">
        <f t="shared" si="79"/>
        <v/>
      </c>
    </row>
    <row r="5085" spans="6:6" x14ac:dyDescent="0.25">
      <c r="F5085" t="str">
        <f t="shared" si="79"/>
        <v/>
      </c>
    </row>
    <row r="5086" spans="6:6" x14ac:dyDescent="0.25">
      <c r="F5086" t="str">
        <f t="shared" si="79"/>
        <v/>
      </c>
    </row>
    <row r="5087" spans="6:6" x14ac:dyDescent="0.25">
      <c r="F5087" t="str">
        <f t="shared" si="79"/>
        <v/>
      </c>
    </row>
    <row r="5088" spans="6:6" x14ac:dyDescent="0.25">
      <c r="F5088" t="str">
        <f t="shared" si="79"/>
        <v/>
      </c>
    </row>
    <row r="5089" spans="6:6" x14ac:dyDescent="0.25">
      <c r="F5089" t="str">
        <f t="shared" si="79"/>
        <v/>
      </c>
    </row>
    <row r="5090" spans="6:6" x14ac:dyDescent="0.25">
      <c r="F5090" t="str">
        <f t="shared" si="79"/>
        <v/>
      </c>
    </row>
    <row r="5091" spans="6:6" x14ac:dyDescent="0.25">
      <c r="F5091" t="str">
        <f t="shared" si="79"/>
        <v/>
      </c>
    </row>
    <row r="5092" spans="6:6" x14ac:dyDescent="0.25">
      <c r="F5092" t="str">
        <f t="shared" si="79"/>
        <v/>
      </c>
    </row>
    <row r="5093" spans="6:6" x14ac:dyDescent="0.25">
      <c r="F5093" t="str">
        <f t="shared" si="79"/>
        <v/>
      </c>
    </row>
    <row r="5094" spans="6:6" x14ac:dyDescent="0.25">
      <c r="F5094" t="str">
        <f t="shared" si="79"/>
        <v/>
      </c>
    </row>
    <row r="5095" spans="6:6" x14ac:dyDescent="0.25">
      <c r="F5095" t="str">
        <f t="shared" si="79"/>
        <v/>
      </c>
    </row>
    <row r="5096" spans="6:6" x14ac:dyDescent="0.25">
      <c r="F5096" t="str">
        <f t="shared" si="79"/>
        <v/>
      </c>
    </row>
    <row r="5097" spans="6:6" x14ac:dyDescent="0.25">
      <c r="F5097" t="str">
        <f t="shared" si="79"/>
        <v/>
      </c>
    </row>
    <row r="5098" spans="6:6" x14ac:dyDescent="0.25">
      <c r="F5098" t="str">
        <f t="shared" si="79"/>
        <v/>
      </c>
    </row>
    <row r="5099" spans="6:6" x14ac:dyDescent="0.25">
      <c r="F5099" t="str">
        <f t="shared" si="79"/>
        <v/>
      </c>
    </row>
    <row r="5100" spans="6:6" x14ac:dyDescent="0.25">
      <c r="F5100" t="str">
        <f t="shared" si="79"/>
        <v/>
      </c>
    </row>
    <row r="5101" spans="6:6" x14ac:dyDescent="0.25">
      <c r="F5101" t="str">
        <f t="shared" si="79"/>
        <v/>
      </c>
    </row>
    <row r="5102" spans="6:6" x14ac:dyDescent="0.25">
      <c r="F5102" t="str">
        <f t="shared" si="79"/>
        <v/>
      </c>
    </row>
    <row r="5103" spans="6:6" x14ac:dyDescent="0.25">
      <c r="F5103" t="str">
        <f t="shared" si="79"/>
        <v/>
      </c>
    </row>
    <row r="5104" spans="6:6" x14ac:dyDescent="0.25">
      <c r="F5104" t="str">
        <f t="shared" si="79"/>
        <v/>
      </c>
    </row>
    <row r="5105" spans="6:6" x14ac:dyDescent="0.25">
      <c r="F5105" t="str">
        <f t="shared" si="79"/>
        <v/>
      </c>
    </row>
    <row r="5106" spans="6:6" x14ac:dyDescent="0.25">
      <c r="F5106" t="str">
        <f t="shared" si="79"/>
        <v/>
      </c>
    </row>
    <row r="5107" spans="6:6" x14ac:dyDescent="0.25">
      <c r="F5107" t="str">
        <f t="shared" si="79"/>
        <v/>
      </c>
    </row>
    <row r="5108" spans="6:6" x14ac:dyDescent="0.25">
      <c r="F5108" t="str">
        <f t="shared" si="79"/>
        <v/>
      </c>
    </row>
    <row r="5109" spans="6:6" x14ac:dyDescent="0.25">
      <c r="F5109" t="str">
        <f t="shared" si="79"/>
        <v/>
      </c>
    </row>
    <row r="5110" spans="6:6" x14ac:dyDescent="0.25">
      <c r="F5110" t="str">
        <f t="shared" si="79"/>
        <v/>
      </c>
    </row>
    <row r="5111" spans="6:6" x14ac:dyDescent="0.25">
      <c r="F5111" t="str">
        <f t="shared" si="79"/>
        <v/>
      </c>
    </row>
    <row r="5112" spans="6:6" x14ac:dyDescent="0.25">
      <c r="F5112" t="str">
        <f t="shared" si="79"/>
        <v/>
      </c>
    </row>
    <row r="5113" spans="6:6" x14ac:dyDescent="0.25">
      <c r="F5113" t="str">
        <f t="shared" si="79"/>
        <v/>
      </c>
    </row>
    <row r="5114" spans="6:6" x14ac:dyDescent="0.25">
      <c r="F5114" t="str">
        <f t="shared" si="79"/>
        <v/>
      </c>
    </row>
    <row r="5115" spans="6:6" x14ac:dyDescent="0.25">
      <c r="F5115" t="str">
        <f t="shared" si="79"/>
        <v/>
      </c>
    </row>
    <row r="5116" spans="6:6" x14ac:dyDescent="0.25">
      <c r="F5116" t="str">
        <f t="shared" si="79"/>
        <v/>
      </c>
    </row>
    <row r="5117" spans="6:6" x14ac:dyDescent="0.25">
      <c r="F5117" t="str">
        <f t="shared" si="79"/>
        <v/>
      </c>
    </row>
    <row r="5118" spans="6:6" x14ac:dyDescent="0.25">
      <c r="F5118" t="str">
        <f t="shared" si="79"/>
        <v/>
      </c>
    </row>
    <row r="5119" spans="6:6" x14ac:dyDescent="0.25">
      <c r="F5119" t="str">
        <f t="shared" si="79"/>
        <v/>
      </c>
    </row>
    <row r="5120" spans="6:6" x14ac:dyDescent="0.25">
      <c r="F5120" t="str">
        <f t="shared" si="79"/>
        <v/>
      </c>
    </row>
    <row r="5121" spans="6:6" x14ac:dyDescent="0.25">
      <c r="F5121" t="str">
        <f t="shared" si="79"/>
        <v/>
      </c>
    </row>
    <row r="5122" spans="6:6" x14ac:dyDescent="0.25">
      <c r="F5122" t="str">
        <f t="shared" si="79"/>
        <v/>
      </c>
    </row>
    <row r="5123" spans="6:6" x14ac:dyDescent="0.25">
      <c r="F5123" t="str">
        <f t="shared" ref="F5123:F5186" si="80">CONCATENATE(A5123,B5123,C5123,D5123,E5123)</f>
        <v/>
      </c>
    </row>
    <row r="5124" spans="6:6" x14ac:dyDescent="0.25">
      <c r="F5124" t="str">
        <f t="shared" si="80"/>
        <v/>
      </c>
    </row>
    <row r="5125" spans="6:6" x14ac:dyDescent="0.25">
      <c r="F5125" t="str">
        <f t="shared" si="80"/>
        <v/>
      </c>
    </row>
    <row r="5126" spans="6:6" x14ac:dyDescent="0.25">
      <c r="F5126" t="str">
        <f t="shared" si="80"/>
        <v/>
      </c>
    </row>
    <row r="5127" spans="6:6" x14ac:dyDescent="0.25">
      <c r="F5127" t="str">
        <f t="shared" si="80"/>
        <v/>
      </c>
    </row>
    <row r="5128" spans="6:6" x14ac:dyDescent="0.25">
      <c r="F5128" t="str">
        <f t="shared" si="80"/>
        <v/>
      </c>
    </row>
    <row r="5129" spans="6:6" x14ac:dyDescent="0.25">
      <c r="F5129" t="str">
        <f t="shared" si="80"/>
        <v/>
      </c>
    </row>
    <row r="5130" spans="6:6" x14ac:dyDescent="0.25">
      <c r="F5130" t="str">
        <f t="shared" si="80"/>
        <v/>
      </c>
    </row>
    <row r="5131" spans="6:6" x14ac:dyDescent="0.25">
      <c r="F5131" t="str">
        <f t="shared" si="80"/>
        <v/>
      </c>
    </row>
    <row r="5132" spans="6:6" x14ac:dyDescent="0.25">
      <c r="F5132" t="str">
        <f t="shared" si="80"/>
        <v/>
      </c>
    </row>
    <row r="5133" spans="6:6" x14ac:dyDescent="0.25">
      <c r="F5133" t="str">
        <f t="shared" si="80"/>
        <v/>
      </c>
    </row>
    <row r="5134" spans="6:6" x14ac:dyDescent="0.25">
      <c r="F5134" t="str">
        <f t="shared" si="80"/>
        <v/>
      </c>
    </row>
    <row r="5135" spans="6:6" x14ac:dyDescent="0.25">
      <c r="F5135" t="str">
        <f t="shared" si="80"/>
        <v/>
      </c>
    </row>
    <row r="5136" spans="6:6" x14ac:dyDescent="0.25">
      <c r="F5136" t="str">
        <f t="shared" si="80"/>
        <v/>
      </c>
    </row>
    <row r="5137" spans="6:6" x14ac:dyDescent="0.25">
      <c r="F5137" t="str">
        <f t="shared" si="80"/>
        <v/>
      </c>
    </row>
    <row r="5138" spans="6:6" x14ac:dyDescent="0.25">
      <c r="F5138" t="str">
        <f t="shared" si="80"/>
        <v/>
      </c>
    </row>
    <row r="5139" spans="6:6" x14ac:dyDescent="0.25">
      <c r="F5139" t="str">
        <f t="shared" si="80"/>
        <v/>
      </c>
    </row>
    <row r="5140" spans="6:6" x14ac:dyDescent="0.25">
      <c r="F5140" t="str">
        <f t="shared" si="80"/>
        <v/>
      </c>
    </row>
    <row r="5141" spans="6:6" x14ac:dyDescent="0.25">
      <c r="F5141" t="str">
        <f t="shared" si="80"/>
        <v/>
      </c>
    </row>
    <row r="5142" spans="6:6" x14ac:dyDescent="0.25">
      <c r="F5142" t="str">
        <f t="shared" si="80"/>
        <v/>
      </c>
    </row>
    <row r="5143" spans="6:6" x14ac:dyDescent="0.25">
      <c r="F5143" t="str">
        <f t="shared" si="80"/>
        <v/>
      </c>
    </row>
    <row r="5144" spans="6:6" x14ac:dyDescent="0.25">
      <c r="F5144" t="str">
        <f t="shared" si="80"/>
        <v/>
      </c>
    </row>
    <row r="5145" spans="6:6" x14ac:dyDescent="0.25">
      <c r="F5145" t="str">
        <f t="shared" si="80"/>
        <v/>
      </c>
    </row>
    <row r="5146" spans="6:6" x14ac:dyDescent="0.25">
      <c r="F5146" t="str">
        <f t="shared" si="80"/>
        <v/>
      </c>
    </row>
    <row r="5147" spans="6:6" x14ac:dyDescent="0.25">
      <c r="F5147" t="str">
        <f t="shared" si="80"/>
        <v/>
      </c>
    </row>
    <row r="5148" spans="6:6" x14ac:dyDescent="0.25">
      <c r="F5148" t="str">
        <f t="shared" si="80"/>
        <v/>
      </c>
    </row>
    <row r="5149" spans="6:6" x14ac:dyDescent="0.25">
      <c r="F5149" t="str">
        <f t="shared" si="80"/>
        <v/>
      </c>
    </row>
    <row r="5150" spans="6:6" x14ac:dyDescent="0.25">
      <c r="F5150" t="str">
        <f t="shared" si="80"/>
        <v/>
      </c>
    </row>
    <row r="5151" spans="6:6" x14ac:dyDescent="0.25">
      <c r="F5151" t="str">
        <f t="shared" si="80"/>
        <v/>
      </c>
    </row>
    <row r="5152" spans="6:6" x14ac:dyDescent="0.25">
      <c r="F5152" t="str">
        <f t="shared" si="80"/>
        <v/>
      </c>
    </row>
    <row r="5153" spans="6:6" x14ac:dyDescent="0.25">
      <c r="F5153" t="str">
        <f t="shared" si="80"/>
        <v/>
      </c>
    </row>
    <row r="5154" spans="6:6" x14ac:dyDescent="0.25">
      <c r="F5154" t="str">
        <f t="shared" si="80"/>
        <v/>
      </c>
    </row>
    <row r="5155" spans="6:6" x14ac:dyDescent="0.25">
      <c r="F5155" t="str">
        <f t="shared" si="80"/>
        <v/>
      </c>
    </row>
    <row r="5156" spans="6:6" x14ac:dyDescent="0.25">
      <c r="F5156" t="str">
        <f t="shared" si="80"/>
        <v/>
      </c>
    </row>
    <row r="5157" spans="6:6" x14ac:dyDescent="0.25">
      <c r="F5157" t="str">
        <f t="shared" si="80"/>
        <v/>
      </c>
    </row>
    <row r="5158" spans="6:6" x14ac:dyDescent="0.25">
      <c r="F5158" t="str">
        <f t="shared" si="80"/>
        <v/>
      </c>
    </row>
    <row r="5159" spans="6:6" x14ac:dyDescent="0.25">
      <c r="F5159" t="str">
        <f t="shared" si="80"/>
        <v/>
      </c>
    </row>
    <row r="5160" spans="6:6" x14ac:dyDescent="0.25">
      <c r="F5160" t="str">
        <f t="shared" si="80"/>
        <v/>
      </c>
    </row>
    <row r="5161" spans="6:6" x14ac:dyDescent="0.25">
      <c r="F5161" t="str">
        <f t="shared" si="80"/>
        <v/>
      </c>
    </row>
    <row r="5162" spans="6:6" x14ac:dyDescent="0.25">
      <c r="F5162" t="str">
        <f t="shared" si="80"/>
        <v/>
      </c>
    </row>
    <row r="5163" spans="6:6" x14ac:dyDescent="0.25">
      <c r="F5163" t="str">
        <f t="shared" si="80"/>
        <v/>
      </c>
    </row>
    <row r="5164" spans="6:6" x14ac:dyDescent="0.25">
      <c r="F5164" t="str">
        <f t="shared" si="80"/>
        <v/>
      </c>
    </row>
    <row r="5165" spans="6:6" x14ac:dyDescent="0.25">
      <c r="F5165" t="str">
        <f t="shared" si="80"/>
        <v/>
      </c>
    </row>
    <row r="5166" spans="6:6" x14ac:dyDescent="0.25">
      <c r="F5166" t="str">
        <f t="shared" si="80"/>
        <v/>
      </c>
    </row>
    <row r="5167" spans="6:6" x14ac:dyDescent="0.25">
      <c r="F5167" t="str">
        <f t="shared" si="80"/>
        <v/>
      </c>
    </row>
    <row r="5168" spans="6:6" x14ac:dyDescent="0.25">
      <c r="F5168" t="str">
        <f t="shared" si="80"/>
        <v/>
      </c>
    </row>
    <row r="5169" spans="6:6" x14ac:dyDescent="0.25">
      <c r="F5169" t="str">
        <f t="shared" si="80"/>
        <v/>
      </c>
    </row>
    <row r="5170" spans="6:6" x14ac:dyDescent="0.25">
      <c r="F5170" t="str">
        <f t="shared" si="80"/>
        <v/>
      </c>
    </row>
    <row r="5171" spans="6:6" x14ac:dyDescent="0.25">
      <c r="F5171" t="str">
        <f t="shared" si="80"/>
        <v/>
      </c>
    </row>
    <row r="5172" spans="6:6" x14ac:dyDescent="0.25">
      <c r="F5172" t="str">
        <f t="shared" si="80"/>
        <v/>
      </c>
    </row>
    <row r="5173" spans="6:6" x14ac:dyDescent="0.25">
      <c r="F5173" t="str">
        <f t="shared" si="80"/>
        <v/>
      </c>
    </row>
    <row r="5174" spans="6:6" x14ac:dyDescent="0.25">
      <c r="F5174" t="str">
        <f t="shared" si="80"/>
        <v/>
      </c>
    </row>
    <row r="5175" spans="6:6" x14ac:dyDescent="0.25">
      <c r="F5175" t="str">
        <f t="shared" si="80"/>
        <v/>
      </c>
    </row>
    <row r="5176" spans="6:6" x14ac:dyDescent="0.25">
      <c r="F5176" t="str">
        <f t="shared" si="80"/>
        <v/>
      </c>
    </row>
    <row r="5177" spans="6:6" x14ac:dyDescent="0.25">
      <c r="F5177" t="str">
        <f t="shared" si="80"/>
        <v/>
      </c>
    </row>
    <row r="5178" spans="6:6" x14ac:dyDescent="0.25">
      <c r="F5178" t="str">
        <f t="shared" si="80"/>
        <v/>
      </c>
    </row>
    <row r="5179" spans="6:6" x14ac:dyDescent="0.25">
      <c r="F5179" t="str">
        <f t="shared" si="80"/>
        <v/>
      </c>
    </row>
    <row r="5180" spans="6:6" x14ac:dyDescent="0.25">
      <c r="F5180" t="str">
        <f t="shared" si="80"/>
        <v/>
      </c>
    </row>
    <row r="5181" spans="6:6" x14ac:dyDescent="0.25">
      <c r="F5181" t="str">
        <f t="shared" si="80"/>
        <v/>
      </c>
    </row>
    <row r="5182" spans="6:6" x14ac:dyDescent="0.25">
      <c r="F5182" t="str">
        <f t="shared" si="80"/>
        <v/>
      </c>
    </row>
    <row r="5183" spans="6:6" x14ac:dyDescent="0.25">
      <c r="F5183" t="str">
        <f t="shared" si="80"/>
        <v/>
      </c>
    </row>
    <row r="5184" spans="6:6" x14ac:dyDescent="0.25">
      <c r="F5184" t="str">
        <f t="shared" si="80"/>
        <v/>
      </c>
    </row>
    <row r="5185" spans="6:6" x14ac:dyDescent="0.25">
      <c r="F5185" t="str">
        <f t="shared" si="80"/>
        <v/>
      </c>
    </row>
    <row r="5186" spans="6:6" x14ac:dyDescent="0.25">
      <c r="F5186" t="str">
        <f t="shared" si="80"/>
        <v/>
      </c>
    </row>
    <row r="5187" spans="6:6" x14ac:dyDescent="0.25">
      <c r="F5187" t="str">
        <f t="shared" ref="F5187:F5250" si="81">CONCATENATE(A5187,B5187,C5187,D5187,E5187)</f>
        <v/>
      </c>
    </row>
    <row r="5188" spans="6:6" x14ac:dyDescent="0.25">
      <c r="F5188" t="str">
        <f t="shared" si="81"/>
        <v/>
      </c>
    </row>
    <row r="5189" spans="6:6" x14ac:dyDescent="0.25">
      <c r="F5189" t="str">
        <f t="shared" si="81"/>
        <v/>
      </c>
    </row>
    <row r="5190" spans="6:6" x14ac:dyDescent="0.25">
      <c r="F5190" t="str">
        <f t="shared" si="81"/>
        <v/>
      </c>
    </row>
    <row r="5191" spans="6:6" x14ac:dyDescent="0.25">
      <c r="F5191" t="str">
        <f t="shared" si="81"/>
        <v/>
      </c>
    </row>
    <row r="5192" spans="6:6" x14ac:dyDescent="0.25">
      <c r="F5192" t="str">
        <f t="shared" si="81"/>
        <v/>
      </c>
    </row>
    <row r="5193" spans="6:6" x14ac:dyDescent="0.25">
      <c r="F5193" t="str">
        <f t="shared" si="81"/>
        <v/>
      </c>
    </row>
    <row r="5194" spans="6:6" x14ac:dyDescent="0.25">
      <c r="F5194" t="str">
        <f t="shared" si="81"/>
        <v/>
      </c>
    </row>
    <row r="5195" spans="6:6" x14ac:dyDescent="0.25">
      <c r="F5195" t="str">
        <f t="shared" si="81"/>
        <v/>
      </c>
    </row>
    <row r="5196" spans="6:6" x14ac:dyDescent="0.25">
      <c r="F5196" t="str">
        <f t="shared" si="81"/>
        <v/>
      </c>
    </row>
    <row r="5197" spans="6:6" x14ac:dyDescent="0.25">
      <c r="F5197" t="str">
        <f t="shared" si="81"/>
        <v/>
      </c>
    </row>
    <row r="5198" spans="6:6" x14ac:dyDescent="0.25">
      <c r="F5198" t="str">
        <f t="shared" si="81"/>
        <v/>
      </c>
    </row>
    <row r="5199" spans="6:6" x14ac:dyDescent="0.25">
      <c r="F5199" t="str">
        <f t="shared" si="81"/>
        <v/>
      </c>
    </row>
    <row r="5200" spans="6:6" x14ac:dyDescent="0.25">
      <c r="F5200" t="str">
        <f t="shared" si="81"/>
        <v/>
      </c>
    </row>
    <row r="5201" spans="6:6" x14ac:dyDescent="0.25">
      <c r="F5201" t="str">
        <f t="shared" si="81"/>
        <v/>
      </c>
    </row>
    <row r="5202" spans="6:6" x14ac:dyDescent="0.25">
      <c r="F5202" t="str">
        <f t="shared" si="81"/>
        <v/>
      </c>
    </row>
    <row r="5203" spans="6:6" x14ac:dyDescent="0.25">
      <c r="F5203" t="str">
        <f t="shared" si="81"/>
        <v/>
      </c>
    </row>
    <row r="5204" spans="6:6" x14ac:dyDescent="0.25">
      <c r="F5204" t="str">
        <f t="shared" si="81"/>
        <v/>
      </c>
    </row>
    <row r="5205" spans="6:6" x14ac:dyDescent="0.25">
      <c r="F5205" t="str">
        <f t="shared" si="81"/>
        <v/>
      </c>
    </row>
    <row r="5206" spans="6:6" x14ac:dyDescent="0.25">
      <c r="F5206" t="str">
        <f t="shared" si="81"/>
        <v/>
      </c>
    </row>
    <row r="5207" spans="6:6" x14ac:dyDescent="0.25">
      <c r="F5207" t="str">
        <f t="shared" si="81"/>
        <v/>
      </c>
    </row>
    <row r="5208" spans="6:6" x14ac:dyDescent="0.25">
      <c r="F5208" t="str">
        <f t="shared" si="81"/>
        <v/>
      </c>
    </row>
    <row r="5209" spans="6:6" x14ac:dyDescent="0.25">
      <c r="F5209" t="str">
        <f t="shared" si="81"/>
        <v/>
      </c>
    </row>
    <row r="5210" spans="6:6" x14ac:dyDescent="0.25">
      <c r="F5210" t="str">
        <f t="shared" si="81"/>
        <v/>
      </c>
    </row>
    <row r="5211" spans="6:6" x14ac:dyDescent="0.25">
      <c r="F5211" t="str">
        <f t="shared" si="81"/>
        <v/>
      </c>
    </row>
    <row r="5212" spans="6:6" x14ac:dyDescent="0.25">
      <c r="F5212" t="str">
        <f t="shared" si="81"/>
        <v/>
      </c>
    </row>
    <row r="5213" spans="6:6" x14ac:dyDescent="0.25">
      <c r="F5213" t="str">
        <f t="shared" si="81"/>
        <v/>
      </c>
    </row>
    <row r="5214" spans="6:6" x14ac:dyDescent="0.25">
      <c r="F5214" t="str">
        <f t="shared" si="81"/>
        <v/>
      </c>
    </row>
    <row r="5215" spans="6:6" x14ac:dyDescent="0.25">
      <c r="F5215" t="str">
        <f t="shared" si="81"/>
        <v/>
      </c>
    </row>
    <row r="5216" spans="6:6" x14ac:dyDescent="0.25">
      <c r="F5216" t="str">
        <f t="shared" si="81"/>
        <v/>
      </c>
    </row>
    <row r="5217" spans="6:6" x14ac:dyDescent="0.25">
      <c r="F5217" t="str">
        <f t="shared" si="81"/>
        <v/>
      </c>
    </row>
    <row r="5218" spans="6:6" x14ac:dyDescent="0.25">
      <c r="F5218" t="str">
        <f t="shared" si="81"/>
        <v/>
      </c>
    </row>
    <row r="5219" spans="6:6" x14ac:dyDescent="0.25">
      <c r="F5219" t="str">
        <f t="shared" si="81"/>
        <v/>
      </c>
    </row>
    <row r="5220" spans="6:6" x14ac:dyDescent="0.25">
      <c r="F5220" t="str">
        <f t="shared" si="81"/>
        <v/>
      </c>
    </row>
    <row r="5221" spans="6:6" x14ac:dyDescent="0.25">
      <c r="F5221" t="str">
        <f t="shared" si="81"/>
        <v/>
      </c>
    </row>
    <row r="5222" spans="6:6" x14ac:dyDescent="0.25">
      <c r="F5222" t="str">
        <f t="shared" si="81"/>
        <v/>
      </c>
    </row>
    <row r="5223" spans="6:6" x14ac:dyDescent="0.25">
      <c r="F5223" t="str">
        <f t="shared" si="81"/>
        <v/>
      </c>
    </row>
    <row r="5224" spans="6:6" x14ac:dyDescent="0.25">
      <c r="F5224" t="str">
        <f t="shared" si="81"/>
        <v/>
      </c>
    </row>
    <row r="5225" spans="6:6" x14ac:dyDescent="0.25">
      <c r="F5225" t="str">
        <f t="shared" si="81"/>
        <v/>
      </c>
    </row>
    <row r="5226" spans="6:6" x14ac:dyDescent="0.25">
      <c r="F5226" t="str">
        <f t="shared" si="81"/>
        <v/>
      </c>
    </row>
    <row r="5227" spans="6:6" x14ac:dyDescent="0.25">
      <c r="F5227" t="str">
        <f t="shared" si="81"/>
        <v/>
      </c>
    </row>
    <row r="5228" spans="6:6" x14ac:dyDescent="0.25">
      <c r="F5228" t="str">
        <f t="shared" si="81"/>
        <v/>
      </c>
    </row>
    <row r="5229" spans="6:6" x14ac:dyDescent="0.25">
      <c r="F5229" t="str">
        <f t="shared" si="81"/>
        <v/>
      </c>
    </row>
    <row r="5230" spans="6:6" x14ac:dyDescent="0.25">
      <c r="F5230" t="str">
        <f t="shared" si="81"/>
        <v/>
      </c>
    </row>
    <row r="5231" spans="6:6" x14ac:dyDescent="0.25">
      <c r="F5231" t="str">
        <f t="shared" si="81"/>
        <v/>
      </c>
    </row>
    <row r="5232" spans="6:6" x14ac:dyDescent="0.25">
      <c r="F5232" t="str">
        <f t="shared" si="81"/>
        <v/>
      </c>
    </row>
    <row r="5233" spans="6:6" x14ac:dyDescent="0.25">
      <c r="F5233" t="str">
        <f t="shared" si="81"/>
        <v/>
      </c>
    </row>
    <row r="5234" spans="6:6" x14ac:dyDescent="0.25">
      <c r="F5234" t="str">
        <f t="shared" si="81"/>
        <v/>
      </c>
    </row>
    <row r="5235" spans="6:6" x14ac:dyDescent="0.25">
      <c r="F5235" t="str">
        <f t="shared" si="81"/>
        <v/>
      </c>
    </row>
    <row r="5236" spans="6:6" x14ac:dyDescent="0.25">
      <c r="F5236" t="str">
        <f t="shared" si="81"/>
        <v/>
      </c>
    </row>
    <row r="5237" spans="6:6" x14ac:dyDescent="0.25">
      <c r="F5237" t="str">
        <f t="shared" si="81"/>
        <v/>
      </c>
    </row>
    <row r="5238" spans="6:6" x14ac:dyDescent="0.25">
      <c r="F5238" t="str">
        <f t="shared" si="81"/>
        <v/>
      </c>
    </row>
    <row r="5239" spans="6:6" x14ac:dyDescent="0.25">
      <c r="F5239" t="str">
        <f t="shared" si="81"/>
        <v/>
      </c>
    </row>
    <row r="5240" spans="6:6" x14ac:dyDescent="0.25">
      <c r="F5240" t="str">
        <f t="shared" si="81"/>
        <v/>
      </c>
    </row>
    <row r="5241" spans="6:6" x14ac:dyDescent="0.25">
      <c r="F5241" t="str">
        <f t="shared" si="81"/>
        <v/>
      </c>
    </row>
    <row r="5242" spans="6:6" x14ac:dyDescent="0.25">
      <c r="F5242" t="str">
        <f t="shared" si="81"/>
        <v/>
      </c>
    </row>
    <row r="5243" spans="6:6" x14ac:dyDescent="0.25">
      <c r="F5243" t="str">
        <f t="shared" si="81"/>
        <v/>
      </c>
    </row>
    <row r="5244" spans="6:6" x14ac:dyDescent="0.25">
      <c r="F5244" t="str">
        <f t="shared" si="81"/>
        <v/>
      </c>
    </row>
    <row r="5245" spans="6:6" x14ac:dyDescent="0.25">
      <c r="F5245" t="str">
        <f t="shared" si="81"/>
        <v/>
      </c>
    </row>
    <row r="5246" spans="6:6" x14ac:dyDescent="0.25">
      <c r="F5246" t="str">
        <f t="shared" si="81"/>
        <v/>
      </c>
    </row>
    <row r="5247" spans="6:6" x14ac:dyDescent="0.25">
      <c r="F5247" t="str">
        <f t="shared" si="81"/>
        <v/>
      </c>
    </row>
    <row r="5248" spans="6:6" x14ac:dyDescent="0.25">
      <c r="F5248" t="str">
        <f t="shared" si="81"/>
        <v/>
      </c>
    </row>
    <row r="5249" spans="6:6" x14ac:dyDescent="0.25">
      <c r="F5249" t="str">
        <f t="shared" si="81"/>
        <v/>
      </c>
    </row>
    <row r="5250" spans="6:6" x14ac:dyDescent="0.25">
      <c r="F5250" t="str">
        <f t="shared" si="81"/>
        <v/>
      </c>
    </row>
    <row r="5251" spans="6:6" x14ac:dyDescent="0.25">
      <c r="F5251" t="str">
        <f t="shared" ref="F5251:F5314" si="82">CONCATENATE(A5251,B5251,C5251,D5251,E5251)</f>
        <v/>
      </c>
    </row>
    <row r="5252" spans="6:6" x14ac:dyDescent="0.25">
      <c r="F5252" t="str">
        <f t="shared" si="82"/>
        <v/>
      </c>
    </row>
    <row r="5253" spans="6:6" x14ac:dyDescent="0.25">
      <c r="F5253" t="str">
        <f t="shared" si="82"/>
        <v/>
      </c>
    </row>
    <row r="5254" spans="6:6" x14ac:dyDescent="0.25">
      <c r="F5254" t="str">
        <f t="shared" si="82"/>
        <v/>
      </c>
    </row>
    <row r="5255" spans="6:6" x14ac:dyDescent="0.25">
      <c r="F5255" t="str">
        <f t="shared" si="82"/>
        <v/>
      </c>
    </row>
    <row r="5256" spans="6:6" x14ac:dyDescent="0.25">
      <c r="F5256" t="str">
        <f t="shared" si="82"/>
        <v/>
      </c>
    </row>
    <row r="5257" spans="6:6" x14ac:dyDescent="0.25">
      <c r="F5257" t="str">
        <f t="shared" si="82"/>
        <v/>
      </c>
    </row>
    <row r="5258" spans="6:6" x14ac:dyDescent="0.25">
      <c r="F5258" t="str">
        <f t="shared" si="82"/>
        <v/>
      </c>
    </row>
    <row r="5259" spans="6:6" x14ac:dyDescent="0.25">
      <c r="F5259" t="str">
        <f t="shared" si="82"/>
        <v/>
      </c>
    </row>
    <row r="5260" spans="6:6" x14ac:dyDescent="0.25">
      <c r="F5260" t="str">
        <f t="shared" si="82"/>
        <v/>
      </c>
    </row>
    <row r="5261" spans="6:6" x14ac:dyDescent="0.25">
      <c r="F5261" t="str">
        <f t="shared" si="82"/>
        <v/>
      </c>
    </row>
    <row r="5262" spans="6:6" x14ac:dyDescent="0.25">
      <c r="F5262" t="str">
        <f t="shared" si="82"/>
        <v/>
      </c>
    </row>
    <row r="5263" spans="6:6" x14ac:dyDescent="0.25">
      <c r="F5263" t="str">
        <f t="shared" si="82"/>
        <v/>
      </c>
    </row>
    <row r="5264" spans="6:6" x14ac:dyDescent="0.25">
      <c r="F5264" t="str">
        <f t="shared" si="82"/>
        <v/>
      </c>
    </row>
    <row r="5265" spans="6:6" x14ac:dyDescent="0.25">
      <c r="F5265" t="str">
        <f t="shared" si="82"/>
        <v/>
      </c>
    </row>
    <row r="5266" spans="6:6" x14ac:dyDescent="0.25">
      <c r="F5266" t="str">
        <f t="shared" si="82"/>
        <v/>
      </c>
    </row>
    <row r="5267" spans="6:6" x14ac:dyDescent="0.25">
      <c r="F5267" t="str">
        <f t="shared" si="82"/>
        <v/>
      </c>
    </row>
    <row r="5268" spans="6:6" x14ac:dyDescent="0.25">
      <c r="F5268" t="str">
        <f t="shared" si="82"/>
        <v/>
      </c>
    </row>
    <row r="5269" spans="6:6" x14ac:dyDescent="0.25">
      <c r="F5269" t="str">
        <f t="shared" si="82"/>
        <v/>
      </c>
    </row>
    <row r="5270" spans="6:6" x14ac:dyDescent="0.25">
      <c r="F5270" t="str">
        <f t="shared" si="82"/>
        <v/>
      </c>
    </row>
    <row r="5271" spans="6:6" x14ac:dyDescent="0.25">
      <c r="F5271" t="str">
        <f t="shared" si="82"/>
        <v/>
      </c>
    </row>
    <row r="5272" spans="6:6" x14ac:dyDescent="0.25">
      <c r="F5272" t="str">
        <f t="shared" si="82"/>
        <v/>
      </c>
    </row>
    <row r="5273" spans="6:6" x14ac:dyDescent="0.25">
      <c r="F5273" t="str">
        <f t="shared" si="82"/>
        <v/>
      </c>
    </row>
    <row r="5274" spans="6:6" x14ac:dyDescent="0.25">
      <c r="F5274" t="str">
        <f t="shared" si="82"/>
        <v/>
      </c>
    </row>
    <row r="5275" spans="6:6" x14ac:dyDescent="0.25">
      <c r="F5275" t="str">
        <f t="shared" si="82"/>
        <v/>
      </c>
    </row>
    <row r="5276" spans="6:6" x14ac:dyDescent="0.25">
      <c r="F5276" t="str">
        <f t="shared" si="82"/>
        <v/>
      </c>
    </row>
    <row r="5277" spans="6:6" x14ac:dyDescent="0.25">
      <c r="F5277" t="str">
        <f t="shared" si="82"/>
        <v/>
      </c>
    </row>
    <row r="5278" spans="6:6" x14ac:dyDescent="0.25">
      <c r="F5278" t="str">
        <f t="shared" si="82"/>
        <v/>
      </c>
    </row>
    <row r="5279" spans="6:6" x14ac:dyDescent="0.25">
      <c r="F5279" t="str">
        <f t="shared" si="82"/>
        <v/>
      </c>
    </row>
    <row r="5280" spans="6:6" x14ac:dyDescent="0.25">
      <c r="F5280" t="str">
        <f t="shared" si="82"/>
        <v/>
      </c>
    </row>
    <row r="5281" spans="6:6" x14ac:dyDescent="0.25">
      <c r="F5281" t="str">
        <f t="shared" si="82"/>
        <v/>
      </c>
    </row>
    <row r="5282" spans="6:6" x14ac:dyDescent="0.25">
      <c r="F5282" t="str">
        <f t="shared" si="82"/>
        <v/>
      </c>
    </row>
    <row r="5283" spans="6:6" x14ac:dyDescent="0.25">
      <c r="F5283" t="str">
        <f t="shared" si="82"/>
        <v/>
      </c>
    </row>
    <row r="5284" spans="6:6" x14ac:dyDescent="0.25">
      <c r="F5284" t="str">
        <f t="shared" si="82"/>
        <v/>
      </c>
    </row>
    <row r="5285" spans="6:6" x14ac:dyDescent="0.25">
      <c r="F5285" t="str">
        <f t="shared" si="82"/>
        <v/>
      </c>
    </row>
    <row r="5286" spans="6:6" x14ac:dyDescent="0.25">
      <c r="F5286" t="str">
        <f t="shared" si="82"/>
        <v/>
      </c>
    </row>
    <row r="5287" spans="6:6" x14ac:dyDescent="0.25">
      <c r="F5287" t="str">
        <f t="shared" si="82"/>
        <v/>
      </c>
    </row>
    <row r="5288" spans="6:6" x14ac:dyDescent="0.25">
      <c r="F5288" t="str">
        <f t="shared" si="82"/>
        <v/>
      </c>
    </row>
    <row r="5289" spans="6:6" x14ac:dyDescent="0.25">
      <c r="F5289" t="str">
        <f t="shared" si="82"/>
        <v/>
      </c>
    </row>
    <row r="5290" spans="6:6" x14ac:dyDescent="0.25">
      <c r="F5290" t="str">
        <f t="shared" si="82"/>
        <v/>
      </c>
    </row>
    <row r="5291" spans="6:6" x14ac:dyDescent="0.25">
      <c r="F5291" t="str">
        <f t="shared" si="82"/>
        <v/>
      </c>
    </row>
    <row r="5292" spans="6:6" x14ac:dyDescent="0.25">
      <c r="F5292" t="str">
        <f t="shared" si="82"/>
        <v/>
      </c>
    </row>
    <row r="5293" spans="6:6" x14ac:dyDescent="0.25">
      <c r="F5293" t="str">
        <f t="shared" si="82"/>
        <v/>
      </c>
    </row>
    <row r="5294" spans="6:6" x14ac:dyDescent="0.25">
      <c r="F5294" t="str">
        <f t="shared" si="82"/>
        <v/>
      </c>
    </row>
    <row r="5295" spans="6:6" x14ac:dyDescent="0.25">
      <c r="F5295" t="str">
        <f t="shared" si="82"/>
        <v/>
      </c>
    </row>
    <row r="5296" spans="6:6" x14ac:dyDescent="0.25">
      <c r="F5296" t="str">
        <f t="shared" si="82"/>
        <v/>
      </c>
    </row>
    <row r="5297" spans="6:6" x14ac:dyDescent="0.25">
      <c r="F5297" t="str">
        <f t="shared" si="82"/>
        <v/>
      </c>
    </row>
    <row r="5298" spans="6:6" x14ac:dyDescent="0.25">
      <c r="F5298" t="str">
        <f t="shared" si="82"/>
        <v/>
      </c>
    </row>
    <row r="5299" spans="6:6" x14ac:dyDescent="0.25">
      <c r="F5299" t="str">
        <f t="shared" si="82"/>
        <v/>
      </c>
    </row>
    <row r="5300" spans="6:6" x14ac:dyDescent="0.25">
      <c r="F5300" t="str">
        <f t="shared" si="82"/>
        <v/>
      </c>
    </row>
    <row r="5301" spans="6:6" x14ac:dyDescent="0.25">
      <c r="F5301" t="str">
        <f t="shared" si="82"/>
        <v/>
      </c>
    </row>
    <row r="5302" spans="6:6" x14ac:dyDescent="0.25">
      <c r="F5302" t="str">
        <f t="shared" si="82"/>
        <v/>
      </c>
    </row>
    <row r="5303" spans="6:6" x14ac:dyDescent="0.25">
      <c r="F5303" t="str">
        <f t="shared" si="82"/>
        <v/>
      </c>
    </row>
    <row r="5304" spans="6:6" x14ac:dyDescent="0.25">
      <c r="F5304" t="str">
        <f t="shared" si="82"/>
        <v/>
      </c>
    </row>
    <row r="5305" spans="6:6" x14ac:dyDescent="0.25">
      <c r="F5305" t="str">
        <f t="shared" si="82"/>
        <v/>
      </c>
    </row>
    <row r="5306" spans="6:6" x14ac:dyDescent="0.25">
      <c r="F5306" t="str">
        <f t="shared" si="82"/>
        <v/>
      </c>
    </row>
    <row r="5307" spans="6:6" x14ac:dyDescent="0.25">
      <c r="F5307" t="str">
        <f t="shared" si="82"/>
        <v/>
      </c>
    </row>
    <row r="5308" spans="6:6" x14ac:dyDescent="0.25">
      <c r="F5308" t="str">
        <f t="shared" si="82"/>
        <v/>
      </c>
    </row>
    <row r="5309" spans="6:6" x14ac:dyDescent="0.25">
      <c r="F5309" t="str">
        <f t="shared" si="82"/>
        <v/>
      </c>
    </row>
    <row r="5310" spans="6:6" x14ac:dyDescent="0.25">
      <c r="F5310" t="str">
        <f t="shared" si="82"/>
        <v/>
      </c>
    </row>
    <row r="5311" spans="6:6" x14ac:dyDescent="0.25">
      <c r="F5311" t="str">
        <f t="shared" si="82"/>
        <v/>
      </c>
    </row>
    <row r="5312" spans="6:6" x14ac:dyDescent="0.25">
      <c r="F5312" t="str">
        <f t="shared" si="82"/>
        <v/>
      </c>
    </row>
    <row r="5313" spans="6:6" x14ac:dyDescent="0.25">
      <c r="F5313" t="str">
        <f t="shared" si="82"/>
        <v/>
      </c>
    </row>
    <row r="5314" spans="6:6" x14ac:dyDescent="0.25">
      <c r="F5314" t="str">
        <f t="shared" si="82"/>
        <v/>
      </c>
    </row>
    <row r="5315" spans="6:6" x14ac:dyDescent="0.25">
      <c r="F5315" t="str">
        <f t="shared" ref="F5315:F5378" si="83">CONCATENATE(A5315,B5315,C5315,D5315,E5315)</f>
        <v/>
      </c>
    </row>
    <row r="5316" spans="6:6" x14ac:dyDescent="0.25">
      <c r="F5316" t="str">
        <f t="shared" si="83"/>
        <v/>
      </c>
    </row>
    <row r="5317" spans="6:6" x14ac:dyDescent="0.25">
      <c r="F5317" t="str">
        <f t="shared" si="83"/>
        <v/>
      </c>
    </row>
    <row r="5318" spans="6:6" x14ac:dyDescent="0.25">
      <c r="F5318" t="str">
        <f t="shared" si="83"/>
        <v/>
      </c>
    </row>
    <row r="5319" spans="6:6" x14ac:dyDescent="0.25">
      <c r="F5319" t="str">
        <f t="shared" si="83"/>
        <v/>
      </c>
    </row>
    <row r="5320" spans="6:6" x14ac:dyDescent="0.25">
      <c r="F5320" t="str">
        <f t="shared" si="83"/>
        <v/>
      </c>
    </row>
    <row r="5321" spans="6:6" x14ac:dyDescent="0.25">
      <c r="F5321" t="str">
        <f t="shared" si="83"/>
        <v/>
      </c>
    </row>
    <row r="5322" spans="6:6" x14ac:dyDescent="0.25">
      <c r="F5322" t="str">
        <f t="shared" si="83"/>
        <v/>
      </c>
    </row>
    <row r="5323" spans="6:6" x14ac:dyDescent="0.25">
      <c r="F5323" t="str">
        <f t="shared" si="83"/>
        <v/>
      </c>
    </row>
    <row r="5324" spans="6:6" x14ac:dyDescent="0.25">
      <c r="F5324" t="str">
        <f t="shared" si="83"/>
        <v/>
      </c>
    </row>
    <row r="5325" spans="6:6" x14ac:dyDescent="0.25">
      <c r="F5325" t="str">
        <f t="shared" si="83"/>
        <v/>
      </c>
    </row>
    <row r="5326" spans="6:6" x14ac:dyDescent="0.25">
      <c r="F5326" t="str">
        <f t="shared" si="83"/>
        <v/>
      </c>
    </row>
    <row r="5327" spans="6:6" x14ac:dyDescent="0.25">
      <c r="F5327" t="str">
        <f t="shared" si="83"/>
        <v/>
      </c>
    </row>
    <row r="5328" spans="6:6" x14ac:dyDescent="0.25">
      <c r="F5328" t="str">
        <f t="shared" si="83"/>
        <v/>
      </c>
    </row>
    <row r="5329" spans="6:6" x14ac:dyDescent="0.25">
      <c r="F5329" t="str">
        <f t="shared" si="83"/>
        <v/>
      </c>
    </row>
    <row r="5330" spans="6:6" x14ac:dyDescent="0.25">
      <c r="F5330" t="str">
        <f t="shared" si="83"/>
        <v/>
      </c>
    </row>
    <row r="5331" spans="6:6" x14ac:dyDescent="0.25">
      <c r="F5331" t="str">
        <f t="shared" si="83"/>
        <v/>
      </c>
    </row>
    <row r="5332" spans="6:6" x14ac:dyDescent="0.25">
      <c r="F5332" t="str">
        <f t="shared" si="83"/>
        <v/>
      </c>
    </row>
    <row r="5333" spans="6:6" x14ac:dyDescent="0.25">
      <c r="F5333" t="str">
        <f t="shared" si="83"/>
        <v/>
      </c>
    </row>
    <row r="5334" spans="6:6" x14ac:dyDescent="0.25">
      <c r="F5334" t="str">
        <f t="shared" si="83"/>
        <v/>
      </c>
    </row>
    <row r="5335" spans="6:6" x14ac:dyDescent="0.25">
      <c r="F5335" t="str">
        <f t="shared" si="83"/>
        <v/>
      </c>
    </row>
    <row r="5336" spans="6:6" x14ac:dyDescent="0.25">
      <c r="F5336" t="str">
        <f t="shared" si="83"/>
        <v/>
      </c>
    </row>
    <row r="5337" spans="6:6" x14ac:dyDescent="0.25">
      <c r="F5337" t="str">
        <f t="shared" si="83"/>
        <v/>
      </c>
    </row>
    <row r="5338" spans="6:6" x14ac:dyDescent="0.25">
      <c r="F5338" t="str">
        <f t="shared" si="83"/>
        <v/>
      </c>
    </row>
    <row r="5339" spans="6:6" x14ac:dyDescent="0.25">
      <c r="F5339" t="str">
        <f t="shared" si="83"/>
        <v/>
      </c>
    </row>
    <row r="5340" spans="6:6" x14ac:dyDescent="0.25">
      <c r="F5340" t="str">
        <f t="shared" si="83"/>
        <v/>
      </c>
    </row>
    <row r="5341" spans="6:6" x14ac:dyDescent="0.25">
      <c r="F5341" t="str">
        <f t="shared" si="83"/>
        <v/>
      </c>
    </row>
    <row r="5342" spans="6:6" x14ac:dyDescent="0.25">
      <c r="F5342" t="str">
        <f t="shared" si="83"/>
        <v/>
      </c>
    </row>
    <row r="5343" spans="6:6" x14ac:dyDescent="0.25">
      <c r="F5343" t="str">
        <f t="shared" si="83"/>
        <v/>
      </c>
    </row>
    <row r="5344" spans="6:6" x14ac:dyDescent="0.25">
      <c r="F5344" t="str">
        <f t="shared" si="83"/>
        <v/>
      </c>
    </row>
    <row r="5345" spans="6:6" x14ac:dyDescent="0.25">
      <c r="F5345" t="str">
        <f t="shared" si="83"/>
        <v/>
      </c>
    </row>
    <row r="5346" spans="6:6" x14ac:dyDescent="0.25">
      <c r="F5346" t="str">
        <f t="shared" si="83"/>
        <v/>
      </c>
    </row>
    <row r="5347" spans="6:6" x14ac:dyDescent="0.25">
      <c r="F5347" t="str">
        <f t="shared" si="83"/>
        <v/>
      </c>
    </row>
    <row r="5348" spans="6:6" x14ac:dyDescent="0.25">
      <c r="F5348" t="str">
        <f t="shared" si="83"/>
        <v/>
      </c>
    </row>
    <row r="5349" spans="6:6" x14ac:dyDescent="0.25">
      <c r="F5349" t="str">
        <f t="shared" si="83"/>
        <v/>
      </c>
    </row>
    <row r="5350" spans="6:6" x14ac:dyDescent="0.25">
      <c r="F5350" t="str">
        <f t="shared" si="83"/>
        <v/>
      </c>
    </row>
    <row r="5351" spans="6:6" x14ac:dyDescent="0.25">
      <c r="F5351" t="str">
        <f t="shared" si="83"/>
        <v/>
      </c>
    </row>
    <row r="5352" spans="6:6" x14ac:dyDescent="0.25">
      <c r="F5352" t="str">
        <f t="shared" si="83"/>
        <v/>
      </c>
    </row>
    <row r="5353" spans="6:6" x14ac:dyDescent="0.25">
      <c r="F5353" t="str">
        <f t="shared" si="83"/>
        <v/>
      </c>
    </row>
    <row r="5354" spans="6:6" x14ac:dyDescent="0.25">
      <c r="F5354" t="str">
        <f t="shared" si="83"/>
        <v/>
      </c>
    </row>
    <row r="5355" spans="6:6" x14ac:dyDescent="0.25">
      <c r="F5355" t="str">
        <f t="shared" si="83"/>
        <v/>
      </c>
    </row>
    <row r="5356" spans="6:6" x14ac:dyDescent="0.25">
      <c r="F5356" t="str">
        <f t="shared" si="83"/>
        <v/>
      </c>
    </row>
    <row r="5357" spans="6:6" x14ac:dyDescent="0.25">
      <c r="F5357" t="str">
        <f t="shared" si="83"/>
        <v/>
      </c>
    </row>
    <row r="5358" spans="6:6" x14ac:dyDescent="0.25">
      <c r="F5358" t="str">
        <f t="shared" si="83"/>
        <v/>
      </c>
    </row>
    <row r="5359" spans="6:6" x14ac:dyDescent="0.25">
      <c r="F5359" t="str">
        <f t="shared" si="83"/>
        <v/>
      </c>
    </row>
    <row r="5360" spans="6:6" x14ac:dyDescent="0.25">
      <c r="F5360" t="str">
        <f t="shared" si="83"/>
        <v/>
      </c>
    </row>
    <row r="5361" spans="6:6" x14ac:dyDescent="0.25">
      <c r="F5361" t="str">
        <f t="shared" si="83"/>
        <v/>
      </c>
    </row>
    <row r="5362" spans="6:6" x14ac:dyDescent="0.25">
      <c r="F5362" t="str">
        <f t="shared" si="83"/>
        <v/>
      </c>
    </row>
    <row r="5363" spans="6:6" x14ac:dyDescent="0.25">
      <c r="F5363" t="str">
        <f t="shared" si="83"/>
        <v/>
      </c>
    </row>
    <row r="5364" spans="6:6" x14ac:dyDescent="0.25">
      <c r="F5364" t="str">
        <f t="shared" si="83"/>
        <v/>
      </c>
    </row>
    <row r="5365" spans="6:6" x14ac:dyDescent="0.25">
      <c r="F5365" t="str">
        <f t="shared" si="83"/>
        <v/>
      </c>
    </row>
    <row r="5366" spans="6:6" x14ac:dyDescent="0.25">
      <c r="F5366" t="str">
        <f t="shared" si="83"/>
        <v/>
      </c>
    </row>
    <row r="5367" spans="6:6" x14ac:dyDescent="0.25">
      <c r="F5367" t="str">
        <f t="shared" si="83"/>
        <v/>
      </c>
    </row>
    <row r="5368" spans="6:6" x14ac:dyDescent="0.25">
      <c r="F5368" t="str">
        <f t="shared" si="83"/>
        <v/>
      </c>
    </row>
    <row r="5369" spans="6:6" x14ac:dyDescent="0.25">
      <c r="F5369" t="str">
        <f t="shared" si="83"/>
        <v/>
      </c>
    </row>
    <row r="5370" spans="6:6" x14ac:dyDescent="0.25">
      <c r="F5370" t="str">
        <f t="shared" si="83"/>
        <v/>
      </c>
    </row>
    <row r="5371" spans="6:6" x14ac:dyDescent="0.25">
      <c r="F5371" t="str">
        <f t="shared" si="83"/>
        <v/>
      </c>
    </row>
    <row r="5372" spans="6:6" x14ac:dyDescent="0.25">
      <c r="F5372" t="str">
        <f t="shared" si="83"/>
        <v/>
      </c>
    </row>
    <row r="5373" spans="6:6" x14ac:dyDescent="0.25">
      <c r="F5373" t="str">
        <f t="shared" si="83"/>
        <v/>
      </c>
    </row>
    <row r="5374" spans="6:6" x14ac:dyDescent="0.25">
      <c r="F5374" t="str">
        <f t="shared" si="83"/>
        <v/>
      </c>
    </row>
    <row r="5375" spans="6:6" x14ac:dyDescent="0.25">
      <c r="F5375" t="str">
        <f t="shared" si="83"/>
        <v/>
      </c>
    </row>
    <row r="5376" spans="6:6" x14ac:dyDescent="0.25">
      <c r="F5376" t="str">
        <f t="shared" si="83"/>
        <v/>
      </c>
    </row>
    <row r="5377" spans="6:6" x14ac:dyDescent="0.25">
      <c r="F5377" t="str">
        <f t="shared" si="83"/>
        <v/>
      </c>
    </row>
    <row r="5378" spans="6:6" x14ac:dyDescent="0.25">
      <c r="F5378" t="str">
        <f t="shared" si="83"/>
        <v/>
      </c>
    </row>
    <row r="5379" spans="6:6" x14ac:dyDescent="0.25">
      <c r="F5379" t="str">
        <f t="shared" ref="F5379:F5442" si="84">CONCATENATE(A5379,B5379,C5379,D5379,E5379)</f>
        <v/>
      </c>
    </row>
    <row r="5380" spans="6:6" x14ac:dyDescent="0.25">
      <c r="F5380" t="str">
        <f t="shared" si="84"/>
        <v/>
      </c>
    </row>
    <row r="5381" spans="6:6" x14ac:dyDescent="0.25">
      <c r="F5381" t="str">
        <f t="shared" si="84"/>
        <v/>
      </c>
    </row>
    <row r="5382" spans="6:6" x14ac:dyDescent="0.25">
      <c r="F5382" t="str">
        <f t="shared" si="84"/>
        <v/>
      </c>
    </row>
    <row r="5383" spans="6:6" x14ac:dyDescent="0.25">
      <c r="F5383" t="str">
        <f t="shared" si="84"/>
        <v/>
      </c>
    </row>
    <row r="5384" spans="6:6" x14ac:dyDescent="0.25">
      <c r="F5384" t="str">
        <f t="shared" si="84"/>
        <v/>
      </c>
    </row>
    <row r="5385" spans="6:6" x14ac:dyDescent="0.25">
      <c r="F5385" t="str">
        <f t="shared" si="84"/>
        <v/>
      </c>
    </row>
    <row r="5386" spans="6:6" x14ac:dyDescent="0.25">
      <c r="F5386" t="str">
        <f t="shared" si="84"/>
        <v/>
      </c>
    </row>
    <row r="5387" spans="6:6" x14ac:dyDescent="0.25">
      <c r="F5387" t="str">
        <f t="shared" si="84"/>
        <v/>
      </c>
    </row>
    <row r="5388" spans="6:6" x14ac:dyDescent="0.25">
      <c r="F5388" t="str">
        <f t="shared" si="84"/>
        <v/>
      </c>
    </row>
    <row r="5389" spans="6:6" x14ac:dyDescent="0.25">
      <c r="F5389" t="str">
        <f t="shared" si="84"/>
        <v/>
      </c>
    </row>
    <row r="5390" spans="6:6" x14ac:dyDescent="0.25">
      <c r="F5390" t="str">
        <f t="shared" si="84"/>
        <v/>
      </c>
    </row>
    <row r="5391" spans="6:6" x14ac:dyDescent="0.25">
      <c r="F5391" t="str">
        <f t="shared" si="84"/>
        <v/>
      </c>
    </row>
    <row r="5392" spans="6:6" x14ac:dyDescent="0.25">
      <c r="F5392" t="str">
        <f t="shared" si="84"/>
        <v/>
      </c>
    </row>
    <row r="5393" spans="6:6" x14ac:dyDescent="0.25">
      <c r="F5393" t="str">
        <f t="shared" si="84"/>
        <v/>
      </c>
    </row>
    <row r="5394" spans="6:6" x14ac:dyDescent="0.25">
      <c r="F5394" t="str">
        <f t="shared" si="84"/>
        <v/>
      </c>
    </row>
    <row r="5395" spans="6:6" x14ac:dyDescent="0.25">
      <c r="F5395" t="str">
        <f t="shared" si="84"/>
        <v/>
      </c>
    </row>
    <row r="5396" spans="6:6" x14ac:dyDescent="0.25">
      <c r="F5396" t="str">
        <f t="shared" si="84"/>
        <v/>
      </c>
    </row>
    <row r="5397" spans="6:6" x14ac:dyDescent="0.25">
      <c r="F5397" t="str">
        <f t="shared" si="84"/>
        <v/>
      </c>
    </row>
    <row r="5398" spans="6:6" x14ac:dyDescent="0.25">
      <c r="F5398" t="str">
        <f t="shared" si="84"/>
        <v/>
      </c>
    </row>
    <row r="5399" spans="6:6" x14ac:dyDescent="0.25">
      <c r="F5399" t="str">
        <f t="shared" si="84"/>
        <v/>
      </c>
    </row>
    <row r="5400" spans="6:6" x14ac:dyDescent="0.25">
      <c r="F5400" t="str">
        <f t="shared" si="84"/>
        <v/>
      </c>
    </row>
    <row r="5401" spans="6:6" x14ac:dyDescent="0.25">
      <c r="F5401" t="str">
        <f t="shared" si="84"/>
        <v/>
      </c>
    </row>
    <row r="5402" spans="6:6" x14ac:dyDescent="0.25">
      <c r="F5402" t="str">
        <f t="shared" si="84"/>
        <v/>
      </c>
    </row>
    <row r="5403" spans="6:6" x14ac:dyDescent="0.25">
      <c r="F5403" t="str">
        <f t="shared" si="84"/>
        <v/>
      </c>
    </row>
    <row r="5404" spans="6:6" x14ac:dyDescent="0.25">
      <c r="F5404" t="str">
        <f t="shared" si="84"/>
        <v/>
      </c>
    </row>
    <row r="5405" spans="6:6" x14ac:dyDescent="0.25">
      <c r="F5405" t="str">
        <f t="shared" si="84"/>
        <v/>
      </c>
    </row>
    <row r="5406" spans="6:6" x14ac:dyDescent="0.25">
      <c r="F5406" t="str">
        <f t="shared" si="84"/>
        <v/>
      </c>
    </row>
    <row r="5407" spans="6:6" x14ac:dyDescent="0.25">
      <c r="F5407" t="str">
        <f t="shared" si="84"/>
        <v/>
      </c>
    </row>
    <row r="5408" spans="6:6" x14ac:dyDescent="0.25">
      <c r="F5408" t="str">
        <f t="shared" si="84"/>
        <v/>
      </c>
    </row>
    <row r="5409" spans="6:6" x14ac:dyDescent="0.25">
      <c r="F5409" t="str">
        <f t="shared" si="84"/>
        <v/>
      </c>
    </row>
    <row r="5410" spans="6:6" x14ac:dyDescent="0.25">
      <c r="F5410" t="str">
        <f t="shared" si="84"/>
        <v/>
      </c>
    </row>
    <row r="5411" spans="6:6" x14ac:dyDescent="0.25">
      <c r="F5411" t="str">
        <f t="shared" si="84"/>
        <v/>
      </c>
    </row>
    <row r="5412" spans="6:6" x14ac:dyDescent="0.25">
      <c r="F5412" t="str">
        <f t="shared" si="84"/>
        <v/>
      </c>
    </row>
    <row r="5413" spans="6:6" x14ac:dyDescent="0.25">
      <c r="F5413" t="str">
        <f t="shared" si="84"/>
        <v/>
      </c>
    </row>
    <row r="5414" spans="6:6" x14ac:dyDescent="0.25">
      <c r="F5414" t="str">
        <f t="shared" si="84"/>
        <v/>
      </c>
    </row>
    <row r="5415" spans="6:6" x14ac:dyDescent="0.25">
      <c r="F5415" t="str">
        <f t="shared" si="84"/>
        <v/>
      </c>
    </row>
    <row r="5416" spans="6:6" x14ac:dyDescent="0.25">
      <c r="F5416" t="str">
        <f t="shared" si="84"/>
        <v/>
      </c>
    </row>
    <row r="5417" spans="6:6" x14ac:dyDescent="0.25">
      <c r="F5417" t="str">
        <f t="shared" si="84"/>
        <v/>
      </c>
    </row>
    <row r="5418" spans="6:6" x14ac:dyDescent="0.25">
      <c r="F5418" t="str">
        <f t="shared" si="84"/>
        <v/>
      </c>
    </row>
    <row r="5419" spans="6:6" x14ac:dyDescent="0.25">
      <c r="F5419" t="str">
        <f t="shared" si="84"/>
        <v/>
      </c>
    </row>
    <row r="5420" spans="6:6" x14ac:dyDescent="0.25">
      <c r="F5420" t="str">
        <f t="shared" si="84"/>
        <v/>
      </c>
    </row>
    <row r="5421" spans="6:6" x14ac:dyDescent="0.25">
      <c r="F5421" t="str">
        <f t="shared" si="84"/>
        <v/>
      </c>
    </row>
    <row r="5422" spans="6:6" x14ac:dyDescent="0.25">
      <c r="F5422" t="str">
        <f t="shared" si="84"/>
        <v/>
      </c>
    </row>
    <row r="5423" spans="6:6" x14ac:dyDescent="0.25">
      <c r="F5423" t="str">
        <f t="shared" si="84"/>
        <v/>
      </c>
    </row>
    <row r="5424" spans="6:6" x14ac:dyDescent="0.25">
      <c r="F5424" t="str">
        <f t="shared" si="84"/>
        <v/>
      </c>
    </row>
    <row r="5425" spans="6:6" x14ac:dyDescent="0.25">
      <c r="F5425" t="str">
        <f t="shared" si="84"/>
        <v/>
      </c>
    </row>
    <row r="5426" spans="6:6" x14ac:dyDescent="0.25">
      <c r="F5426" t="str">
        <f t="shared" si="84"/>
        <v/>
      </c>
    </row>
    <row r="5427" spans="6:6" x14ac:dyDescent="0.25">
      <c r="F5427" t="str">
        <f t="shared" si="84"/>
        <v/>
      </c>
    </row>
    <row r="5428" spans="6:6" x14ac:dyDescent="0.25">
      <c r="F5428" t="str">
        <f t="shared" si="84"/>
        <v/>
      </c>
    </row>
    <row r="5429" spans="6:6" x14ac:dyDescent="0.25">
      <c r="F5429" t="str">
        <f t="shared" si="84"/>
        <v/>
      </c>
    </row>
    <row r="5430" spans="6:6" x14ac:dyDescent="0.25">
      <c r="F5430" t="str">
        <f t="shared" si="84"/>
        <v/>
      </c>
    </row>
    <row r="5431" spans="6:6" x14ac:dyDescent="0.25">
      <c r="F5431" t="str">
        <f t="shared" si="84"/>
        <v/>
      </c>
    </row>
    <row r="5432" spans="6:6" x14ac:dyDescent="0.25">
      <c r="F5432" t="str">
        <f t="shared" si="84"/>
        <v/>
      </c>
    </row>
    <row r="5433" spans="6:6" x14ac:dyDescent="0.25">
      <c r="F5433" t="str">
        <f t="shared" si="84"/>
        <v/>
      </c>
    </row>
    <row r="5434" spans="6:6" x14ac:dyDescent="0.25">
      <c r="F5434" t="str">
        <f t="shared" si="84"/>
        <v/>
      </c>
    </row>
    <row r="5435" spans="6:6" x14ac:dyDescent="0.25">
      <c r="F5435" t="str">
        <f t="shared" si="84"/>
        <v/>
      </c>
    </row>
    <row r="5436" spans="6:6" x14ac:dyDescent="0.25">
      <c r="F5436" t="str">
        <f t="shared" si="84"/>
        <v/>
      </c>
    </row>
    <row r="5437" spans="6:6" x14ac:dyDescent="0.25">
      <c r="F5437" t="str">
        <f t="shared" si="84"/>
        <v/>
      </c>
    </row>
    <row r="5438" spans="6:6" x14ac:dyDescent="0.25">
      <c r="F5438" t="str">
        <f t="shared" si="84"/>
        <v/>
      </c>
    </row>
    <row r="5439" spans="6:6" x14ac:dyDescent="0.25">
      <c r="F5439" t="str">
        <f t="shared" si="84"/>
        <v/>
      </c>
    </row>
    <row r="5440" spans="6:6" x14ac:dyDescent="0.25">
      <c r="F5440" t="str">
        <f t="shared" si="84"/>
        <v/>
      </c>
    </row>
    <row r="5441" spans="6:6" x14ac:dyDescent="0.25">
      <c r="F5441" t="str">
        <f t="shared" si="84"/>
        <v/>
      </c>
    </row>
    <row r="5442" spans="6:6" x14ac:dyDescent="0.25">
      <c r="F5442" t="str">
        <f t="shared" si="84"/>
        <v/>
      </c>
    </row>
    <row r="5443" spans="6:6" x14ac:dyDescent="0.25">
      <c r="F5443" t="str">
        <f t="shared" ref="F5443:F5506" si="85">CONCATENATE(A5443,B5443,C5443,D5443,E5443)</f>
        <v/>
      </c>
    </row>
    <row r="5444" spans="6:6" x14ac:dyDescent="0.25">
      <c r="F5444" t="str">
        <f t="shared" si="85"/>
        <v/>
      </c>
    </row>
    <row r="5445" spans="6:6" x14ac:dyDescent="0.25">
      <c r="F5445" t="str">
        <f t="shared" si="85"/>
        <v/>
      </c>
    </row>
    <row r="5446" spans="6:6" x14ac:dyDescent="0.25">
      <c r="F5446" t="str">
        <f t="shared" si="85"/>
        <v/>
      </c>
    </row>
    <row r="5447" spans="6:6" x14ac:dyDescent="0.25">
      <c r="F5447" t="str">
        <f t="shared" si="85"/>
        <v/>
      </c>
    </row>
    <row r="5448" spans="6:6" x14ac:dyDescent="0.25">
      <c r="F5448" t="str">
        <f t="shared" si="85"/>
        <v/>
      </c>
    </row>
    <row r="5449" spans="6:6" x14ac:dyDescent="0.25">
      <c r="F5449" t="str">
        <f t="shared" si="85"/>
        <v/>
      </c>
    </row>
    <row r="5450" spans="6:6" x14ac:dyDescent="0.25">
      <c r="F5450" t="str">
        <f t="shared" si="85"/>
        <v/>
      </c>
    </row>
    <row r="5451" spans="6:6" x14ac:dyDescent="0.25">
      <c r="F5451" t="str">
        <f t="shared" si="85"/>
        <v/>
      </c>
    </row>
    <row r="5452" spans="6:6" x14ac:dyDescent="0.25">
      <c r="F5452" t="str">
        <f t="shared" si="85"/>
        <v/>
      </c>
    </row>
    <row r="5453" spans="6:6" x14ac:dyDescent="0.25">
      <c r="F5453" t="str">
        <f t="shared" si="85"/>
        <v/>
      </c>
    </row>
    <row r="5454" spans="6:6" x14ac:dyDescent="0.25">
      <c r="F5454" t="str">
        <f t="shared" si="85"/>
        <v/>
      </c>
    </row>
    <row r="5455" spans="6:6" x14ac:dyDescent="0.25">
      <c r="F5455" t="str">
        <f t="shared" si="85"/>
        <v/>
      </c>
    </row>
    <row r="5456" spans="6:6" x14ac:dyDescent="0.25">
      <c r="F5456" t="str">
        <f t="shared" si="85"/>
        <v/>
      </c>
    </row>
    <row r="5457" spans="6:6" x14ac:dyDescent="0.25">
      <c r="F5457" t="str">
        <f t="shared" si="85"/>
        <v/>
      </c>
    </row>
    <row r="5458" spans="6:6" x14ac:dyDescent="0.25">
      <c r="F5458" t="str">
        <f t="shared" si="85"/>
        <v/>
      </c>
    </row>
    <row r="5459" spans="6:6" x14ac:dyDescent="0.25">
      <c r="F5459" t="str">
        <f t="shared" si="85"/>
        <v/>
      </c>
    </row>
    <row r="5460" spans="6:6" x14ac:dyDescent="0.25">
      <c r="F5460" t="str">
        <f t="shared" si="85"/>
        <v/>
      </c>
    </row>
    <row r="5461" spans="6:6" x14ac:dyDescent="0.25">
      <c r="F5461" t="str">
        <f t="shared" si="85"/>
        <v/>
      </c>
    </row>
    <row r="5462" spans="6:6" x14ac:dyDescent="0.25">
      <c r="F5462" t="str">
        <f t="shared" si="85"/>
        <v/>
      </c>
    </row>
    <row r="5463" spans="6:6" x14ac:dyDescent="0.25">
      <c r="F5463" t="str">
        <f t="shared" si="85"/>
        <v/>
      </c>
    </row>
    <row r="5464" spans="6:6" x14ac:dyDescent="0.25">
      <c r="F5464" t="str">
        <f t="shared" si="85"/>
        <v/>
      </c>
    </row>
    <row r="5465" spans="6:6" x14ac:dyDescent="0.25">
      <c r="F5465" t="str">
        <f t="shared" si="85"/>
        <v/>
      </c>
    </row>
    <row r="5466" spans="6:6" x14ac:dyDescent="0.25">
      <c r="F5466" t="str">
        <f t="shared" si="85"/>
        <v/>
      </c>
    </row>
    <row r="5467" spans="6:6" x14ac:dyDescent="0.25">
      <c r="F5467" t="str">
        <f t="shared" si="85"/>
        <v/>
      </c>
    </row>
    <row r="5468" spans="6:6" x14ac:dyDescent="0.25">
      <c r="F5468" t="str">
        <f t="shared" si="85"/>
        <v/>
      </c>
    </row>
    <row r="5469" spans="6:6" x14ac:dyDescent="0.25">
      <c r="F5469" t="str">
        <f t="shared" si="85"/>
        <v/>
      </c>
    </row>
    <row r="5470" spans="6:6" x14ac:dyDescent="0.25">
      <c r="F5470" t="str">
        <f t="shared" si="85"/>
        <v/>
      </c>
    </row>
    <row r="5471" spans="6:6" x14ac:dyDescent="0.25">
      <c r="F5471" t="str">
        <f t="shared" si="85"/>
        <v/>
      </c>
    </row>
    <row r="5472" spans="6:6" x14ac:dyDescent="0.25">
      <c r="F5472" t="str">
        <f t="shared" si="85"/>
        <v/>
      </c>
    </row>
    <row r="5473" spans="6:6" x14ac:dyDescent="0.25">
      <c r="F5473" t="str">
        <f t="shared" si="85"/>
        <v/>
      </c>
    </row>
    <row r="5474" spans="6:6" x14ac:dyDescent="0.25">
      <c r="F5474" t="str">
        <f t="shared" si="85"/>
        <v/>
      </c>
    </row>
    <row r="5475" spans="6:6" x14ac:dyDescent="0.25">
      <c r="F5475" t="str">
        <f t="shared" si="85"/>
        <v/>
      </c>
    </row>
    <row r="5476" spans="6:6" x14ac:dyDescent="0.25">
      <c r="F5476" t="str">
        <f t="shared" si="85"/>
        <v/>
      </c>
    </row>
    <row r="5477" spans="6:6" x14ac:dyDescent="0.25">
      <c r="F5477" t="str">
        <f t="shared" si="85"/>
        <v/>
      </c>
    </row>
    <row r="5478" spans="6:6" x14ac:dyDescent="0.25">
      <c r="F5478" t="str">
        <f t="shared" si="85"/>
        <v/>
      </c>
    </row>
    <row r="5479" spans="6:6" x14ac:dyDescent="0.25">
      <c r="F5479" t="str">
        <f t="shared" si="85"/>
        <v/>
      </c>
    </row>
    <row r="5480" spans="6:6" x14ac:dyDescent="0.25">
      <c r="F5480" t="str">
        <f t="shared" si="85"/>
        <v/>
      </c>
    </row>
    <row r="5481" spans="6:6" x14ac:dyDescent="0.25">
      <c r="F5481" t="str">
        <f t="shared" si="85"/>
        <v/>
      </c>
    </row>
    <row r="5482" spans="6:6" x14ac:dyDescent="0.25">
      <c r="F5482" t="str">
        <f t="shared" si="85"/>
        <v/>
      </c>
    </row>
    <row r="5483" spans="6:6" x14ac:dyDescent="0.25">
      <c r="F5483" t="str">
        <f t="shared" si="85"/>
        <v/>
      </c>
    </row>
    <row r="5484" spans="6:6" x14ac:dyDescent="0.25">
      <c r="F5484" t="str">
        <f t="shared" si="85"/>
        <v/>
      </c>
    </row>
    <row r="5485" spans="6:6" x14ac:dyDescent="0.25">
      <c r="F5485" t="str">
        <f t="shared" si="85"/>
        <v/>
      </c>
    </row>
    <row r="5486" spans="6:6" x14ac:dyDescent="0.25">
      <c r="F5486" t="str">
        <f t="shared" si="85"/>
        <v/>
      </c>
    </row>
    <row r="5487" spans="6:6" x14ac:dyDescent="0.25">
      <c r="F5487" t="str">
        <f t="shared" si="85"/>
        <v/>
      </c>
    </row>
    <row r="5488" spans="6:6" x14ac:dyDescent="0.25">
      <c r="F5488" t="str">
        <f t="shared" si="85"/>
        <v/>
      </c>
    </row>
    <row r="5489" spans="6:6" x14ac:dyDescent="0.25">
      <c r="F5489" t="str">
        <f t="shared" si="85"/>
        <v/>
      </c>
    </row>
    <row r="5490" spans="6:6" x14ac:dyDescent="0.25">
      <c r="F5490" t="str">
        <f t="shared" si="85"/>
        <v/>
      </c>
    </row>
    <row r="5491" spans="6:6" x14ac:dyDescent="0.25">
      <c r="F5491" t="str">
        <f t="shared" si="85"/>
        <v/>
      </c>
    </row>
    <row r="5492" spans="6:6" x14ac:dyDescent="0.25">
      <c r="F5492" t="str">
        <f t="shared" si="85"/>
        <v/>
      </c>
    </row>
    <row r="5493" spans="6:6" x14ac:dyDescent="0.25">
      <c r="F5493" t="str">
        <f t="shared" si="85"/>
        <v/>
      </c>
    </row>
    <row r="5494" spans="6:6" x14ac:dyDescent="0.25">
      <c r="F5494" t="str">
        <f t="shared" si="85"/>
        <v/>
      </c>
    </row>
    <row r="5495" spans="6:6" x14ac:dyDescent="0.25">
      <c r="F5495" t="str">
        <f t="shared" si="85"/>
        <v/>
      </c>
    </row>
    <row r="5496" spans="6:6" x14ac:dyDescent="0.25">
      <c r="F5496" t="str">
        <f t="shared" si="85"/>
        <v/>
      </c>
    </row>
    <row r="5497" spans="6:6" x14ac:dyDescent="0.25">
      <c r="F5497" t="str">
        <f t="shared" si="85"/>
        <v/>
      </c>
    </row>
    <row r="5498" spans="6:6" x14ac:dyDescent="0.25">
      <c r="F5498" t="str">
        <f t="shared" si="85"/>
        <v/>
      </c>
    </row>
    <row r="5499" spans="6:6" x14ac:dyDescent="0.25">
      <c r="F5499" t="str">
        <f t="shared" si="85"/>
        <v/>
      </c>
    </row>
    <row r="5500" spans="6:6" x14ac:dyDescent="0.25">
      <c r="F5500" t="str">
        <f t="shared" si="85"/>
        <v/>
      </c>
    </row>
    <row r="5501" spans="6:6" x14ac:dyDescent="0.25">
      <c r="F5501" t="str">
        <f t="shared" si="85"/>
        <v/>
      </c>
    </row>
    <row r="5502" spans="6:6" x14ac:dyDescent="0.25">
      <c r="F5502" t="str">
        <f t="shared" si="85"/>
        <v/>
      </c>
    </row>
    <row r="5503" spans="6:6" x14ac:dyDescent="0.25">
      <c r="F5503" t="str">
        <f t="shared" si="85"/>
        <v/>
      </c>
    </row>
    <row r="5504" spans="6:6" x14ac:dyDescent="0.25">
      <c r="F5504" t="str">
        <f t="shared" si="85"/>
        <v/>
      </c>
    </row>
    <row r="5505" spans="6:6" x14ac:dyDescent="0.25">
      <c r="F5505" t="str">
        <f t="shared" si="85"/>
        <v/>
      </c>
    </row>
    <row r="5506" spans="6:6" x14ac:dyDescent="0.25">
      <c r="F5506" t="str">
        <f t="shared" si="85"/>
        <v/>
      </c>
    </row>
    <row r="5507" spans="6:6" x14ac:dyDescent="0.25">
      <c r="F5507" t="str">
        <f t="shared" ref="F5507:F5570" si="86">CONCATENATE(A5507,B5507,C5507,D5507,E5507)</f>
        <v/>
      </c>
    </row>
    <row r="5508" spans="6:6" x14ac:dyDescent="0.25">
      <c r="F5508" t="str">
        <f t="shared" si="86"/>
        <v/>
      </c>
    </row>
    <row r="5509" spans="6:6" x14ac:dyDescent="0.25">
      <c r="F5509" t="str">
        <f t="shared" si="86"/>
        <v/>
      </c>
    </row>
    <row r="5510" spans="6:6" x14ac:dyDescent="0.25">
      <c r="F5510" t="str">
        <f t="shared" si="86"/>
        <v/>
      </c>
    </row>
    <row r="5511" spans="6:6" x14ac:dyDescent="0.25">
      <c r="F5511" t="str">
        <f t="shared" si="86"/>
        <v/>
      </c>
    </row>
    <row r="5512" spans="6:6" x14ac:dyDescent="0.25">
      <c r="F5512" t="str">
        <f t="shared" si="86"/>
        <v/>
      </c>
    </row>
    <row r="5513" spans="6:6" x14ac:dyDescent="0.25">
      <c r="F5513" t="str">
        <f t="shared" si="86"/>
        <v/>
      </c>
    </row>
    <row r="5514" spans="6:6" x14ac:dyDescent="0.25">
      <c r="F5514" t="str">
        <f t="shared" si="86"/>
        <v/>
      </c>
    </row>
    <row r="5515" spans="6:6" x14ac:dyDescent="0.25">
      <c r="F5515" t="str">
        <f t="shared" si="86"/>
        <v/>
      </c>
    </row>
    <row r="5516" spans="6:6" x14ac:dyDescent="0.25">
      <c r="F5516" t="str">
        <f t="shared" si="86"/>
        <v/>
      </c>
    </row>
    <row r="5517" spans="6:6" x14ac:dyDescent="0.25">
      <c r="F5517" t="str">
        <f t="shared" si="86"/>
        <v/>
      </c>
    </row>
    <row r="5518" spans="6:6" x14ac:dyDescent="0.25">
      <c r="F5518" t="str">
        <f t="shared" si="86"/>
        <v/>
      </c>
    </row>
    <row r="5519" spans="6:6" x14ac:dyDescent="0.25">
      <c r="F5519" t="str">
        <f t="shared" si="86"/>
        <v/>
      </c>
    </row>
    <row r="5520" spans="6:6" x14ac:dyDescent="0.25">
      <c r="F5520" t="str">
        <f t="shared" si="86"/>
        <v/>
      </c>
    </row>
    <row r="5521" spans="6:6" x14ac:dyDescent="0.25">
      <c r="F5521" t="str">
        <f t="shared" si="86"/>
        <v/>
      </c>
    </row>
    <row r="5522" spans="6:6" x14ac:dyDescent="0.25">
      <c r="F5522" t="str">
        <f t="shared" si="86"/>
        <v/>
      </c>
    </row>
    <row r="5523" spans="6:6" x14ac:dyDescent="0.25">
      <c r="F5523" t="str">
        <f t="shared" si="86"/>
        <v/>
      </c>
    </row>
    <row r="5524" spans="6:6" x14ac:dyDescent="0.25">
      <c r="F5524" t="str">
        <f t="shared" si="86"/>
        <v/>
      </c>
    </row>
    <row r="5525" spans="6:6" x14ac:dyDescent="0.25">
      <c r="F5525" t="str">
        <f t="shared" si="86"/>
        <v/>
      </c>
    </row>
    <row r="5526" spans="6:6" x14ac:dyDescent="0.25">
      <c r="F5526" t="str">
        <f t="shared" si="86"/>
        <v/>
      </c>
    </row>
    <row r="5527" spans="6:6" x14ac:dyDescent="0.25">
      <c r="F5527" t="str">
        <f t="shared" si="86"/>
        <v/>
      </c>
    </row>
    <row r="5528" spans="6:6" x14ac:dyDescent="0.25">
      <c r="F5528" t="str">
        <f t="shared" si="86"/>
        <v/>
      </c>
    </row>
    <row r="5529" spans="6:6" x14ac:dyDescent="0.25">
      <c r="F5529" t="str">
        <f t="shared" si="86"/>
        <v/>
      </c>
    </row>
    <row r="5530" spans="6:6" x14ac:dyDescent="0.25">
      <c r="F5530" t="str">
        <f t="shared" si="86"/>
        <v/>
      </c>
    </row>
    <row r="5531" spans="6:6" x14ac:dyDescent="0.25">
      <c r="F5531" t="str">
        <f t="shared" si="86"/>
        <v/>
      </c>
    </row>
    <row r="5532" spans="6:6" x14ac:dyDescent="0.25">
      <c r="F5532" t="str">
        <f t="shared" si="86"/>
        <v/>
      </c>
    </row>
    <row r="5533" spans="6:6" x14ac:dyDescent="0.25">
      <c r="F5533" t="str">
        <f t="shared" si="86"/>
        <v/>
      </c>
    </row>
    <row r="5534" spans="6:6" x14ac:dyDescent="0.25">
      <c r="F5534" t="str">
        <f t="shared" si="86"/>
        <v/>
      </c>
    </row>
    <row r="5535" spans="6:6" x14ac:dyDescent="0.25">
      <c r="F5535" t="str">
        <f t="shared" si="86"/>
        <v/>
      </c>
    </row>
    <row r="5536" spans="6:6" x14ac:dyDescent="0.25">
      <c r="F5536" t="str">
        <f t="shared" si="86"/>
        <v/>
      </c>
    </row>
    <row r="5537" spans="6:6" x14ac:dyDescent="0.25">
      <c r="F5537" t="str">
        <f t="shared" si="86"/>
        <v/>
      </c>
    </row>
    <row r="5538" spans="6:6" x14ac:dyDescent="0.25">
      <c r="F5538" t="str">
        <f t="shared" si="86"/>
        <v/>
      </c>
    </row>
    <row r="5539" spans="6:6" x14ac:dyDescent="0.25">
      <c r="F5539" t="str">
        <f t="shared" si="86"/>
        <v/>
      </c>
    </row>
    <row r="5540" spans="6:6" x14ac:dyDescent="0.25">
      <c r="F5540" t="str">
        <f t="shared" si="86"/>
        <v/>
      </c>
    </row>
    <row r="5541" spans="6:6" x14ac:dyDescent="0.25">
      <c r="F5541" t="str">
        <f t="shared" si="86"/>
        <v/>
      </c>
    </row>
    <row r="5542" spans="6:6" x14ac:dyDescent="0.25">
      <c r="F5542" t="str">
        <f t="shared" si="86"/>
        <v/>
      </c>
    </row>
    <row r="5543" spans="6:6" x14ac:dyDescent="0.25">
      <c r="F5543" t="str">
        <f t="shared" si="86"/>
        <v/>
      </c>
    </row>
    <row r="5544" spans="6:6" x14ac:dyDescent="0.25">
      <c r="F5544" t="str">
        <f t="shared" si="86"/>
        <v/>
      </c>
    </row>
    <row r="5545" spans="6:6" x14ac:dyDescent="0.25">
      <c r="F5545" t="str">
        <f t="shared" si="86"/>
        <v/>
      </c>
    </row>
    <row r="5546" spans="6:6" x14ac:dyDescent="0.25">
      <c r="F5546" t="str">
        <f t="shared" si="86"/>
        <v/>
      </c>
    </row>
    <row r="5547" spans="6:6" x14ac:dyDescent="0.25">
      <c r="F5547" t="str">
        <f t="shared" si="86"/>
        <v/>
      </c>
    </row>
    <row r="5548" spans="6:6" x14ac:dyDescent="0.25">
      <c r="F5548" t="str">
        <f t="shared" si="86"/>
        <v/>
      </c>
    </row>
    <row r="5549" spans="6:6" x14ac:dyDescent="0.25">
      <c r="F5549" t="str">
        <f t="shared" si="86"/>
        <v/>
      </c>
    </row>
    <row r="5550" spans="6:6" x14ac:dyDescent="0.25">
      <c r="F5550" t="str">
        <f t="shared" si="86"/>
        <v/>
      </c>
    </row>
    <row r="5551" spans="6:6" x14ac:dyDescent="0.25">
      <c r="F5551" t="str">
        <f t="shared" si="86"/>
        <v/>
      </c>
    </row>
    <row r="5552" spans="6:6" x14ac:dyDescent="0.25">
      <c r="F5552" t="str">
        <f t="shared" si="86"/>
        <v/>
      </c>
    </row>
    <row r="5553" spans="6:6" x14ac:dyDescent="0.25">
      <c r="F5553" t="str">
        <f t="shared" si="86"/>
        <v/>
      </c>
    </row>
    <row r="5554" spans="6:6" x14ac:dyDescent="0.25">
      <c r="F5554" t="str">
        <f t="shared" si="86"/>
        <v/>
      </c>
    </row>
    <row r="5555" spans="6:6" x14ac:dyDescent="0.25">
      <c r="F5555" t="str">
        <f t="shared" si="86"/>
        <v/>
      </c>
    </row>
    <row r="5556" spans="6:6" x14ac:dyDescent="0.25">
      <c r="F5556" t="str">
        <f t="shared" si="86"/>
        <v/>
      </c>
    </row>
    <row r="5557" spans="6:6" x14ac:dyDescent="0.25">
      <c r="F5557" t="str">
        <f t="shared" si="86"/>
        <v/>
      </c>
    </row>
    <row r="5558" spans="6:6" x14ac:dyDescent="0.25">
      <c r="F5558" t="str">
        <f t="shared" si="86"/>
        <v/>
      </c>
    </row>
    <row r="5559" spans="6:6" x14ac:dyDescent="0.25">
      <c r="F5559" t="str">
        <f t="shared" si="86"/>
        <v/>
      </c>
    </row>
    <row r="5560" spans="6:6" x14ac:dyDescent="0.25">
      <c r="F5560" t="str">
        <f t="shared" si="86"/>
        <v/>
      </c>
    </row>
    <row r="5561" spans="6:6" x14ac:dyDescent="0.25">
      <c r="F5561" t="str">
        <f t="shared" si="86"/>
        <v/>
      </c>
    </row>
    <row r="5562" spans="6:6" x14ac:dyDescent="0.25">
      <c r="F5562" t="str">
        <f t="shared" si="86"/>
        <v/>
      </c>
    </row>
    <row r="5563" spans="6:6" x14ac:dyDescent="0.25">
      <c r="F5563" t="str">
        <f t="shared" si="86"/>
        <v/>
      </c>
    </row>
    <row r="5564" spans="6:6" x14ac:dyDescent="0.25">
      <c r="F5564" t="str">
        <f t="shared" si="86"/>
        <v/>
      </c>
    </row>
    <row r="5565" spans="6:6" x14ac:dyDescent="0.25">
      <c r="F5565" t="str">
        <f t="shared" si="86"/>
        <v/>
      </c>
    </row>
    <row r="5566" spans="6:6" x14ac:dyDescent="0.25">
      <c r="F5566" t="str">
        <f t="shared" si="86"/>
        <v/>
      </c>
    </row>
    <row r="5567" spans="6:6" x14ac:dyDescent="0.25">
      <c r="F5567" t="str">
        <f t="shared" si="86"/>
        <v/>
      </c>
    </row>
    <row r="5568" spans="6:6" x14ac:dyDescent="0.25">
      <c r="F5568" t="str">
        <f t="shared" si="86"/>
        <v/>
      </c>
    </row>
    <row r="5569" spans="6:6" x14ac:dyDescent="0.25">
      <c r="F5569" t="str">
        <f t="shared" si="86"/>
        <v/>
      </c>
    </row>
    <row r="5570" spans="6:6" x14ac:dyDescent="0.25">
      <c r="F5570" t="str">
        <f t="shared" si="86"/>
        <v/>
      </c>
    </row>
    <row r="5571" spans="6:6" x14ac:dyDescent="0.25">
      <c r="F5571" t="str">
        <f t="shared" ref="F5571:F5634" si="87">CONCATENATE(A5571,B5571,C5571,D5571,E5571)</f>
        <v/>
      </c>
    </row>
    <row r="5572" spans="6:6" x14ac:dyDescent="0.25">
      <c r="F5572" t="str">
        <f t="shared" si="87"/>
        <v/>
      </c>
    </row>
    <row r="5573" spans="6:6" x14ac:dyDescent="0.25">
      <c r="F5573" t="str">
        <f t="shared" si="87"/>
        <v/>
      </c>
    </row>
    <row r="5574" spans="6:6" x14ac:dyDescent="0.25">
      <c r="F5574" t="str">
        <f t="shared" si="87"/>
        <v/>
      </c>
    </row>
    <row r="5575" spans="6:6" x14ac:dyDescent="0.25">
      <c r="F5575" t="str">
        <f t="shared" si="87"/>
        <v/>
      </c>
    </row>
    <row r="5576" spans="6:6" x14ac:dyDescent="0.25">
      <c r="F5576" t="str">
        <f t="shared" si="87"/>
        <v/>
      </c>
    </row>
    <row r="5577" spans="6:6" x14ac:dyDescent="0.25">
      <c r="F5577" t="str">
        <f t="shared" si="87"/>
        <v/>
      </c>
    </row>
    <row r="5578" spans="6:6" x14ac:dyDescent="0.25">
      <c r="F5578" t="str">
        <f t="shared" si="87"/>
        <v/>
      </c>
    </row>
    <row r="5579" spans="6:6" x14ac:dyDescent="0.25">
      <c r="F5579" t="str">
        <f t="shared" si="87"/>
        <v/>
      </c>
    </row>
    <row r="5580" spans="6:6" x14ac:dyDescent="0.25">
      <c r="F5580" t="str">
        <f t="shared" si="87"/>
        <v/>
      </c>
    </row>
    <row r="5581" spans="6:6" x14ac:dyDescent="0.25">
      <c r="F5581" t="str">
        <f t="shared" si="87"/>
        <v/>
      </c>
    </row>
    <row r="5582" spans="6:6" x14ac:dyDescent="0.25">
      <c r="F5582" t="str">
        <f t="shared" si="87"/>
        <v/>
      </c>
    </row>
    <row r="5583" spans="6:6" x14ac:dyDescent="0.25">
      <c r="F5583" t="str">
        <f t="shared" si="87"/>
        <v/>
      </c>
    </row>
    <row r="5584" spans="6:6" x14ac:dyDescent="0.25">
      <c r="F5584" t="str">
        <f t="shared" si="87"/>
        <v/>
      </c>
    </row>
    <row r="5585" spans="6:6" x14ac:dyDescent="0.25">
      <c r="F5585" t="str">
        <f t="shared" si="87"/>
        <v/>
      </c>
    </row>
    <row r="5586" spans="6:6" x14ac:dyDescent="0.25">
      <c r="F5586" t="str">
        <f t="shared" si="87"/>
        <v/>
      </c>
    </row>
    <row r="5587" spans="6:6" x14ac:dyDescent="0.25">
      <c r="F5587" t="str">
        <f t="shared" si="87"/>
        <v/>
      </c>
    </row>
    <row r="5588" spans="6:6" x14ac:dyDescent="0.25">
      <c r="F5588" t="str">
        <f t="shared" si="87"/>
        <v/>
      </c>
    </row>
    <row r="5589" spans="6:6" x14ac:dyDescent="0.25">
      <c r="F5589" t="str">
        <f t="shared" si="87"/>
        <v/>
      </c>
    </row>
    <row r="5590" spans="6:6" x14ac:dyDescent="0.25">
      <c r="F5590" t="str">
        <f t="shared" si="87"/>
        <v/>
      </c>
    </row>
    <row r="5591" spans="6:6" x14ac:dyDescent="0.25">
      <c r="F5591" t="str">
        <f t="shared" si="87"/>
        <v/>
      </c>
    </row>
    <row r="5592" spans="6:6" x14ac:dyDescent="0.25">
      <c r="F5592" t="str">
        <f t="shared" si="87"/>
        <v/>
      </c>
    </row>
    <row r="5593" spans="6:6" x14ac:dyDescent="0.25">
      <c r="F5593" t="str">
        <f t="shared" si="87"/>
        <v/>
      </c>
    </row>
    <row r="5594" spans="6:6" x14ac:dyDescent="0.25">
      <c r="F5594" t="str">
        <f t="shared" si="87"/>
        <v/>
      </c>
    </row>
    <row r="5595" spans="6:6" x14ac:dyDescent="0.25">
      <c r="F5595" t="str">
        <f t="shared" si="87"/>
        <v/>
      </c>
    </row>
    <row r="5596" spans="6:6" x14ac:dyDescent="0.25">
      <c r="F5596" t="str">
        <f t="shared" si="87"/>
        <v/>
      </c>
    </row>
    <row r="5597" spans="6:6" x14ac:dyDescent="0.25">
      <c r="F5597" t="str">
        <f t="shared" si="87"/>
        <v/>
      </c>
    </row>
    <row r="5598" spans="6:6" x14ac:dyDescent="0.25">
      <c r="F5598" t="str">
        <f t="shared" si="87"/>
        <v/>
      </c>
    </row>
    <row r="5599" spans="6:6" x14ac:dyDescent="0.25">
      <c r="F5599" t="str">
        <f t="shared" si="87"/>
        <v/>
      </c>
    </row>
    <row r="5600" spans="6:6" x14ac:dyDescent="0.25">
      <c r="F5600" t="str">
        <f t="shared" si="87"/>
        <v/>
      </c>
    </row>
    <row r="5601" spans="6:6" x14ac:dyDescent="0.25">
      <c r="F5601" t="str">
        <f t="shared" si="87"/>
        <v/>
      </c>
    </row>
    <row r="5602" spans="6:6" x14ac:dyDescent="0.25">
      <c r="F5602" t="str">
        <f t="shared" si="87"/>
        <v/>
      </c>
    </row>
    <row r="5603" spans="6:6" x14ac:dyDescent="0.25">
      <c r="F5603" t="str">
        <f t="shared" si="87"/>
        <v/>
      </c>
    </row>
    <row r="5604" spans="6:6" x14ac:dyDescent="0.25">
      <c r="F5604" t="str">
        <f t="shared" si="87"/>
        <v/>
      </c>
    </row>
    <row r="5605" spans="6:6" x14ac:dyDescent="0.25">
      <c r="F5605" t="str">
        <f t="shared" si="87"/>
        <v/>
      </c>
    </row>
    <row r="5606" spans="6:6" x14ac:dyDescent="0.25">
      <c r="F5606" t="str">
        <f t="shared" si="87"/>
        <v/>
      </c>
    </row>
    <row r="5607" spans="6:6" x14ac:dyDescent="0.25">
      <c r="F5607" t="str">
        <f t="shared" si="87"/>
        <v/>
      </c>
    </row>
    <row r="5608" spans="6:6" x14ac:dyDescent="0.25">
      <c r="F5608" t="str">
        <f t="shared" si="87"/>
        <v/>
      </c>
    </row>
    <row r="5609" spans="6:6" x14ac:dyDescent="0.25">
      <c r="F5609" t="str">
        <f t="shared" si="87"/>
        <v/>
      </c>
    </row>
    <row r="5610" spans="6:6" x14ac:dyDescent="0.25">
      <c r="F5610" t="str">
        <f t="shared" si="87"/>
        <v/>
      </c>
    </row>
    <row r="5611" spans="6:6" x14ac:dyDescent="0.25">
      <c r="F5611" t="str">
        <f t="shared" si="87"/>
        <v/>
      </c>
    </row>
    <row r="5612" spans="6:6" x14ac:dyDescent="0.25">
      <c r="F5612" t="str">
        <f t="shared" si="87"/>
        <v/>
      </c>
    </row>
    <row r="5613" spans="6:6" x14ac:dyDescent="0.25">
      <c r="F5613" t="str">
        <f t="shared" si="87"/>
        <v/>
      </c>
    </row>
    <row r="5614" spans="6:6" x14ac:dyDescent="0.25">
      <c r="F5614" t="str">
        <f t="shared" si="87"/>
        <v/>
      </c>
    </row>
    <row r="5615" spans="6:6" x14ac:dyDescent="0.25">
      <c r="F5615" t="str">
        <f t="shared" si="87"/>
        <v/>
      </c>
    </row>
    <row r="5616" spans="6:6" x14ac:dyDescent="0.25">
      <c r="F5616" t="str">
        <f t="shared" si="87"/>
        <v/>
      </c>
    </row>
    <row r="5617" spans="6:6" x14ac:dyDescent="0.25">
      <c r="F5617" t="str">
        <f t="shared" si="87"/>
        <v/>
      </c>
    </row>
    <row r="5618" spans="6:6" x14ac:dyDescent="0.25">
      <c r="F5618" t="str">
        <f t="shared" si="87"/>
        <v/>
      </c>
    </row>
    <row r="5619" spans="6:6" x14ac:dyDescent="0.25">
      <c r="F5619" t="str">
        <f t="shared" si="87"/>
        <v/>
      </c>
    </row>
    <row r="5620" spans="6:6" x14ac:dyDescent="0.25">
      <c r="F5620" t="str">
        <f t="shared" si="87"/>
        <v/>
      </c>
    </row>
    <row r="5621" spans="6:6" x14ac:dyDescent="0.25">
      <c r="F5621" t="str">
        <f t="shared" si="87"/>
        <v/>
      </c>
    </row>
    <row r="5622" spans="6:6" x14ac:dyDescent="0.25">
      <c r="F5622" t="str">
        <f t="shared" si="87"/>
        <v/>
      </c>
    </row>
    <row r="5623" spans="6:6" x14ac:dyDescent="0.25">
      <c r="F5623" t="str">
        <f t="shared" si="87"/>
        <v/>
      </c>
    </row>
    <row r="5624" spans="6:6" x14ac:dyDescent="0.25">
      <c r="F5624" t="str">
        <f t="shared" si="87"/>
        <v/>
      </c>
    </row>
    <row r="5625" spans="6:6" x14ac:dyDescent="0.25">
      <c r="F5625" t="str">
        <f t="shared" si="87"/>
        <v/>
      </c>
    </row>
    <row r="5626" spans="6:6" x14ac:dyDescent="0.25">
      <c r="F5626" t="str">
        <f t="shared" si="87"/>
        <v/>
      </c>
    </row>
    <row r="5627" spans="6:6" x14ac:dyDescent="0.25">
      <c r="F5627" t="str">
        <f t="shared" si="87"/>
        <v/>
      </c>
    </row>
    <row r="5628" spans="6:6" x14ac:dyDescent="0.25">
      <c r="F5628" t="str">
        <f t="shared" si="87"/>
        <v/>
      </c>
    </row>
    <row r="5629" spans="6:6" x14ac:dyDescent="0.25">
      <c r="F5629" t="str">
        <f t="shared" si="87"/>
        <v/>
      </c>
    </row>
    <row r="5630" spans="6:6" x14ac:dyDescent="0.25">
      <c r="F5630" t="str">
        <f t="shared" si="87"/>
        <v/>
      </c>
    </row>
    <row r="5631" spans="6:6" x14ac:dyDescent="0.25">
      <c r="F5631" t="str">
        <f t="shared" si="87"/>
        <v/>
      </c>
    </row>
    <row r="5632" spans="6:6" x14ac:dyDescent="0.25">
      <c r="F5632" t="str">
        <f t="shared" si="87"/>
        <v/>
      </c>
    </row>
    <row r="5633" spans="6:6" x14ac:dyDescent="0.25">
      <c r="F5633" t="str">
        <f t="shared" si="87"/>
        <v/>
      </c>
    </row>
    <row r="5634" spans="6:6" x14ac:dyDescent="0.25">
      <c r="F5634" t="str">
        <f t="shared" si="87"/>
        <v/>
      </c>
    </row>
    <row r="5635" spans="6:6" x14ac:dyDescent="0.25">
      <c r="F5635" t="str">
        <f t="shared" ref="F5635:F5698" si="88">CONCATENATE(A5635,B5635,C5635,D5635,E5635)</f>
        <v/>
      </c>
    </row>
    <row r="5636" spans="6:6" x14ac:dyDescent="0.25">
      <c r="F5636" t="str">
        <f t="shared" si="88"/>
        <v/>
      </c>
    </row>
    <row r="5637" spans="6:6" x14ac:dyDescent="0.25">
      <c r="F5637" t="str">
        <f t="shared" si="88"/>
        <v/>
      </c>
    </row>
    <row r="5638" spans="6:6" x14ac:dyDescent="0.25">
      <c r="F5638" t="str">
        <f t="shared" si="88"/>
        <v/>
      </c>
    </row>
    <row r="5639" spans="6:6" x14ac:dyDescent="0.25">
      <c r="F5639" t="str">
        <f t="shared" si="88"/>
        <v/>
      </c>
    </row>
    <row r="5640" spans="6:6" x14ac:dyDescent="0.25">
      <c r="F5640" t="str">
        <f t="shared" si="88"/>
        <v/>
      </c>
    </row>
    <row r="5641" spans="6:6" x14ac:dyDescent="0.25">
      <c r="F5641" t="str">
        <f t="shared" si="88"/>
        <v/>
      </c>
    </row>
    <row r="5642" spans="6:6" x14ac:dyDescent="0.25">
      <c r="F5642" t="str">
        <f t="shared" si="88"/>
        <v/>
      </c>
    </row>
    <row r="5643" spans="6:6" x14ac:dyDescent="0.25">
      <c r="F5643" t="str">
        <f t="shared" si="88"/>
        <v/>
      </c>
    </row>
    <row r="5644" spans="6:6" x14ac:dyDescent="0.25">
      <c r="F5644" t="str">
        <f t="shared" si="88"/>
        <v/>
      </c>
    </row>
    <row r="5645" spans="6:6" x14ac:dyDescent="0.25">
      <c r="F5645" t="str">
        <f t="shared" si="88"/>
        <v/>
      </c>
    </row>
    <row r="5646" spans="6:6" x14ac:dyDescent="0.25">
      <c r="F5646" t="str">
        <f t="shared" si="88"/>
        <v/>
      </c>
    </row>
    <row r="5647" spans="6:6" x14ac:dyDescent="0.25">
      <c r="F5647" t="str">
        <f t="shared" si="88"/>
        <v/>
      </c>
    </row>
    <row r="5648" spans="6:6" x14ac:dyDescent="0.25">
      <c r="F5648" t="str">
        <f t="shared" si="88"/>
        <v/>
      </c>
    </row>
    <row r="5649" spans="6:6" x14ac:dyDescent="0.25">
      <c r="F5649" t="str">
        <f t="shared" si="88"/>
        <v/>
      </c>
    </row>
    <row r="5650" spans="6:6" x14ac:dyDescent="0.25">
      <c r="F5650" t="str">
        <f t="shared" si="88"/>
        <v/>
      </c>
    </row>
    <row r="5651" spans="6:6" x14ac:dyDescent="0.25">
      <c r="F5651" t="str">
        <f t="shared" si="88"/>
        <v/>
      </c>
    </row>
    <row r="5652" spans="6:6" x14ac:dyDescent="0.25">
      <c r="F5652" t="str">
        <f t="shared" si="88"/>
        <v/>
      </c>
    </row>
    <row r="5653" spans="6:6" x14ac:dyDescent="0.25">
      <c r="F5653" t="str">
        <f t="shared" si="88"/>
        <v/>
      </c>
    </row>
    <row r="5654" spans="6:6" x14ac:dyDescent="0.25">
      <c r="F5654" t="str">
        <f t="shared" si="88"/>
        <v/>
      </c>
    </row>
    <row r="5655" spans="6:6" x14ac:dyDescent="0.25">
      <c r="F5655" t="str">
        <f t="shared" si="88"/>
        <v/>
      </c>
    </row>
    <row r="5656" spans="6:6" x14ac:dyDescent="0.25">
      <c r="F5656" t="str">
        <f t="shared" si="88"/>
        <v/>
      </c>
    </row>
    <row r="5657" spans="6:6" x14ac:dyDescent="0.25">
      <c r="F5657" t="str">
        <f t="shared" si="88"/>
        <v/>
      </c>
    </row>
    <row r="5658" spans="6:6" x14ac:dyDescent="0.25">
      <c r="F5658" t="str">
        <f t="shared" si="88"/>
        <v/>
      </c>
    </row>
    <row r="5659" spans="6:6" x14ac:dyDescent="0.25">
      <c r="F5659" t="str">
        <f t="shared" si="88"/>
        <v/>
      </c>
    </row>
    <row r="5660" spans="6:6" x14ac:dyDescent="0.25">
      <c r="F5660" t="str">
        <f t="shared" si="88"/>
        <v/>
      </c>
    </row>
    <row r="5661" spans="6:6" x14ac:dyDescent="0.25">
      <c r="F5661" t="str">
        <f t="shared" si="88"/>
        <v/>
      </c>
    </row>
    <row r="5662" spans="6:6" x14ac:dyDescent="0.25">
      <c r="F5662" t="str">
        <f t="shared" si="88"/>
        <v/>
      </c>
    </row>
    <row r="5663" spans="6:6" x14ac:dyDescent="0.25">
      <c r="F5663" t="str">
        <f t="shared" si="88"/>
        <v/>
      </c>
    </row>
    <row r="5664" spans="6:6" x14ac:dyDescent="0.25">
      <c r="F5664" t="str">
        <f t="shared" si="88"/>
        <v/>
      </c>
    </row>
    <row r="5665" spans="6:6" x14ac:dyDescent="0.25">
      <c r="F5665" t="str">
        <f t="shared" si="88"/>
        <v/>
      </c>
    </row>
    <row r="5666" spans="6:6" x14ac:dyDescent="0.25">
      <c r="F5666" t="str">
        <f t="shared" si="88"/>
        <v/>
      </c>
    </row>
    <row r="5667" spans="6:6" x14ac:dyDescent="0.25">
      <c r="F5667" t="str">
        <f t="shared" si="88"/>
        <v/>
      </c>
    </row>
    <row r="5668" spans="6:6" x14ac:dyDescent="0.25">
      <c r="F5668" t="str">
        <f t="shared" si="88"/>
        <v/>
      </c>
    </row>
    <row r="5669" spans="6:6" x14ac:dyDescent="0.25">
      <c r="F5669" t="str">
        <f t="shared" si="88"/>
        <v/>
      </c>
    </row>
    <row r="5670" spans="6:6" x14ac:dyDescent="0.25">
      <c r="F5670" t="str">
        <f t="shared" si="88"/>
        <v/>
      </c>
    </row>
    <row r="5671" spans="6:6" x14ac:dyDescent="0.25">
      <c r="F5671" t="str">
        <f t="shared" si="88"/>
        <v/>
      </c>
    </row>
    <row r="5672" spans="6:6" x14ac:dyDescent="0.25">
      <c r="F5672" t="str">
        <f t="shared" si="88"/>
        <v/>
      </c>
    </row>
    <row r="5673" spans="6:6" x14ac:dyDescent="0.25">
      <c r="F5673" t="str">
        <f t="shared" si="88"/>
        <v/>
      </c>
    </row>
    <row r="5674" spans="6:6" x14ac:dyDescent="0.25">
      <c r="F5674" t="str">
        <f t="shared" si="88"/>
        <v/>
      </c>
    </row>
    <row r="5675" spans="6:6" x14ac:dyDescent="0.25">
      <c r="F5675" t="str">
        <f t="shared" si="88"/>
        <v/>
      </c>
    </row>
    <row r="5676" spans="6:6" x14ac:dyDescent="0.25">
      <c r="F5676" t="str">
        <f t="shared" si="88"/>
        <v/>
      </c>
    </row>
    <row r="5677" spans="6:6" x14ac:dyDescent="0.25">
      <c r="F5677" t="str">
        <f t="shared" si="88"/>
        <v/>
      </c>
    </row>
    <row r="5678" spans="6:6" x14ac:dyDescent="0.25">
      <c r="F5678" t="str">
        <f t="shared" si="88"/>
        <v/>
      </c>
    </row>
    <row r="5679" spans="6:6" x14ac:dyDescent="0.25">
      <c r="F5679" t="str">
        <f t="shared" si="88"/>
        <v/>
      </c>
    </row>
    <row r="5680" spans="6:6" x14ac:dyDescent="0.25">
      <c r="F5680" t="str">
        <f t="shared" si="88"/>
        <v/>
      </c>
    </row>
    <row r="5681" spans="6:6" x14ac:dyDescent="0.25">
      <c r="F5681" t="str">
        <f t="shared" si="88"/>
        <v/>
      </c>
    </row>
    <row r="5682" spans="6:6" x14ac:dyDescent="0.25">
      <c r="F5682" t="str">
        <f t="shared" si="88"/>
        <v/>
      </c>
    </row>
    <row r="5683" spans="6:6" x14ac:dyDescent="0.25">
      <c r="F5683" t="str">
        <f t="shared" si="88"/>
        <v/>
      </c>
    </row>
    <row r="5684" spans="6:6" x14ac:dyDescent="0.25">
      <c r="F5684" t="str">
        <f t="shared" si="88"/>
        <v/>
      </c>
    </row>
    <row r="5685" spans="6:6" x14ac:dyDescent="0.25">
      <c r="F5685" t="str">
        <f t="shared" si="88"/>
        <v/>
      </c>
    </row>
    <row r="5686" spans="6:6" x14ac:dyDescent="0.25">
      <c r="F5686" t="str">
        <f t="shared" si="88"/>
        <v/>
      </c>
    </row>
    <row r="5687" spans="6:6" x14ac:dyDescent="0.25">
      <c r="F5687" t="str">
        <f t="shared" si="88"/>
        <v/>
      </c>
    </row>
    <row r="5688" spans="6:6" x14ac:dyDescent="0.25">
      <c r="F5688" t="str">
        <f t="shared" si="88"/>
        <v/>
      </c>
    </row>
    <row r="5689" spans="6:6" x14ac:dyDescent="0.25">
      <c r="F5689" t="str">
        <f t="shared" si="88"/>
        <v/>
      </c>
    </row>
    <row r="5690" spans="6:6" x14ac:dyDescent="0.25">
      <c r="F5690" t="str">
        <f t="shared" si="88"/>
        <v/>
      </c>
    </row>
    <row r="5691" spans="6:6" x14ac:dyDescent="0.25">
      <c r="F5691" t="str">
        <f t="shared" si="88"/>
        <v/>
      </c>
    </row>
    <row r="5692" spans="6:6" x14ac:dyDescent="0.25">
      <c r="F5692" t="str">
        <f t="shared" si="88"/>
        <v/>
      </c>
    </row>
    <row r="5693" spans="6:6" x14ac:dyDescent="0.25">
      <c r="F5693" t="str">
        <f t="shared" si="88"/>
        <v/>
      </c>
    </row>
    <row r="5694" spans="6:6" x14ac:dyDescent="0.25">
      <c r="F5694" t="str">
        <f t="shared" si="88"/>
        <v/>
      </c>
    </row>
    <row r="5695" spans="6:6" x14ac:dyDescent="0.25">
      <c r="F5695" t="str">
        <f t="shared" si="88"/>
        <v/>
      </c>
    </row>
    <row r="5696" spans="6:6" x14ac:dyDescent="0.25">
      <c r="F5696" t="str">
        <f t="shared" si="88"/>
        <v/>
      </c>
    </row>
    <row r="5697" spans="6:6" x14ac:dyDescent="0.25">
      <c r="F5697" t="str">
        <f t="shared" si="88"/>
        <v/>
      </c>
    </row>
    <row r="5698" spans="6:6" x14ac:dyDescent="0.25">
      <c r="F5698" t="str">
        <f t="shared" si="88"/>
        <v/>
      </c>
    </row>
    <row r="5699" spans="6:6" x14ac:dyDescent="0.25">
      <c r="F5699" t="str">
        <f t="shared" ref="F5699:F5762" si="89">CONCATENATE(A5699,B5699,C5699,D5699,E5699)</f>
        <v/>
      </c>
    </row>
    <row r="5700" spans="6:6" x14ac:dyDescent="0.25">
      <c r="F5700" t="str">
        <f t="shared" si="89"/>
        <v/>
      </c>
    </row>
    <row r="5701" spans="6:6" x14ac:dyDescent="0.25">
      <c r="F5701" t="str">
        <f t="shared" si="89"/>
        <v/>
      </c>
    </row>
    <row r="5702" spans="6:6" x14ac:dyDescent="0.25">
      <c r="F5702" t="str">
        <f t="shared" si="89"/>
        <v/>
      </c>
    </row>
    <row r="5703" spans="6:6" x14ac:dyDescent="0.25">
      <c r="F5703" t="str">
        <f t="shared" si="89"/>
        <v/>
      </c>
    </row>
    <row r="5704" spans="6:6" x14ac:dyDescent="0.25">
      <c r="F5704" t="str">
        <f t="shared" si="89"/>
        <v/>
      </c>
    </row>
    <row r="5705" spans="6:6" x14ac:dyDescent="0.25">
      <c r="F5705" t="str">
        <f t="shared" si="89"/>
        <v/>
      </c>
    </row>
    <row r="5706" spans="6:6" x14ac:dyDescent="0.25">
      <c r="F5706" t="str">
        <f t="shared" si="89"/>
        <v/>
      </c>
    </row>
    <row r="5707" spans="6:6" x14ac:dyDescent="0.25">
      <c r="F5707" t="str">
        <f t="shared" si="89"/>
        <v/>
      </c>
    </row>
    <row r="5708" spans="6:6" x14ac:dyDescent="0.25">
      <c r="F5708" t="str">
        <f t="shared" si="89"/>
        <v/>
      </c>
    </row>
    <row r="5709" spans="6:6" x14ac:dyDescent="0.25">
      <c r="F5709" t="str">
        <f t="shared" si="89"/>
        <v/>
      </c>
    </row>
    <row r="5710" spans="6:6" x14ac:dyDescent="0.25">
      <c r="F5710" t="str">
        <f t="shared" si="89"/>
        <v/>
      </c>
    </row>
    <row r="5711" spans="6:6" x14ac:dyDescent="0.25">
      <c r="F5711" t="str">
        <f t="shared" si="89"/>
        <v/>
      </c>
    </row>
    <row r="5712" spans="6:6" x14ac:dyDescent="0.25">
      <c r="F5712" t="str">
        <f t="shared" si="89"/>
        <v/>
      </c>
    </row>
    <row r="5713" spans="6:6" x14ac:dyDescent="0.25">
      <c r="F5713" t="str">
        <f t="shared" si="89"/>
        <v/>
      </c>
    </row>
    <row r="5714" spans="6:6" x14ac:dyDescent="0.25">
      <c r="F5714" t="str">
        <f t="shared" si="89"/>
        <v/>
      </c>
    </row>
    <row r="5715" spans="6:6" x14ac:dyDescent="0.25">
      <c r="F5715" t="str">
        <f t="shared" si="89"/>
        <v/>
      </c>
    </row>
    <row r="5716" spans="6:6" x14ac:dyDescent="0.25">
      <c r="F5716" t="str">
        <f t="shared" si="89"/>
        <v/>
      </c>
    </row>
    <row r="5717" spans="6:6" x14ac:dyDescent="0.25">
      <c r="F5717" t="str">
        <f t="shared" si="89"/>
        <v/>
      </c>
    </row>
    <row r="5718" spans="6:6" x14ac:dyDescent="0.25">
      <c r="F5718" t="str">
        <f t="shared" si="89"/>
        <v/>
      </c>
    </row>
    <row r="5719" spans="6:6" x14ac:dyDescent="0.25">
      <c r="F5719" t="str">
        <f t="shared" si="89"/>
        <v/>
      </c>
    </row>
    <row r="5720" spans="6:6" x14ac:dyDescent="0.25">
      <c r="F5720" t="str">
        <f t="shared" si="89"/>
        <v/>
      </c>
    </row>
    <row r="5721" spans="6:6" x14ac:dyDescent="0.25">
      <c r="F5721" t="str">
        <f t="shared" si="89"/>
        <v/>
      </c>
    </row>
    <row r="5722" spans="6:6" x14ac:dyDescent="0.25">
      <c r="F5722" t="str">
        <f t="shared" si="89"/>
        <v/>
      </c>
    </row>
    <row r="5723" spans="6:6" x14ac:dyDescent="0.25">
      <c r="F5723" t="str">
        <f t="shared" si="89"/>
        <v/>
      </c>
    </row>
    <row r="5724" spans="6:6" x14ac:dyDescent="0.25">
      <c r="F5724" t="str">
        <f t="shared" si="89"/>
        <v/>
      </c>
    </row>
    <row r="5725" spans="6:6" x14ac:dyDescent="0.25">
      <c r="F5725" t="str">
        <f t="shared" si="89"/>
        <v/>
      </c>
    </row>
    <row r="5726" spans="6:6" x14ac:dyDescent="0.25">
      <c r="F5726" t="str">
        <f t="shared" si="89"/>
        <v/>
      </c>
    </row>
    <row r="5727" spans="6:6" x14ac:dyDescent="0.25">
      <c r="F5727" t="str">
        <f t="shared" si="89"/>
        <v/>
      </c>
    </row>
    <row r="5728" spans="6:6" x14ac:dyDescent="0.25">
      <c r="F5728" t="str">
        <f t="shared" si="89"/>
        <v/>
      </c>
    </row>
    <row r="5729" spans="6:6" x14ac:dyDescent="0.25">
      <c r="F5729" t="str">
        <f t="shared" si="89"/>
        <v/>
      </c>
    </row>
    <row r="5730" spans="6:6" x14ac:dyDescent="0.25">
      <c r="F5730" t="str">
        <f t="shared" si="89"/>
        <v/>
      </c>
    </row>
    <row r="5731" spans="6:6" x14ac:dyDescent="0.25">
      <c r="F5731" t="str">
        <f t="shared" si="89"/>
        <v/>
      </c>
    </row>
    <row r="5732" spans="6:6" x14ac:dyDescent="0.25">
      <c r="F5732" t="str">
        <f t="shared" si="89"/>
        <v/>
      </c>
    </row>
    <row r="5733" spans="6:6" x14ac:dyDescent="0.25">
      <c r="F5733" t="str">
        <f t="shared" si="89"/>
        <v/>
      </c>
    </row>
    <row r="5734" spans="6:6" x14ac:dyDescent="0.25">
      <c r="F5734" t="str">
        <f t="shared" si="89"/>
        <v/>
      </c>
    </row>
    <row r="5735" spans="6:6" x14ac:dyDescent="0.25">
      <c r="F5735" t="str">
        <f t="shared" si="89"/>
        <v/>
      </c>
    </row>
    <row r="5736" spans="6:6" x14ac:dyDescent="0.25">
      <c r="F5736" t="str">
        <f t="shared" si="89"/>
        <v/>
      </c>
    </row>
    <row r="5737" spans="6:6" x14ac:dyDescent="0.25">
      <c r="F5737" t="str">
        <f t="shared" si="89"/>
        <v/>
      </c>
    </row>
    <row r="5738" spans="6:6" x14ac:dyDescent="0.25">
      <c r="F5738" t="str">
        <f t="shared" si="89"/>
        <v/>
      </c>
    </row>
    <row r="5739" spans="6:6" x14ac:dyDescent="0.25">
      <c r="F5739" t="str">
        <f t="shared" si="89"/>
        <v/>
      </c>
    </row>
    <row r="5740" spans="6:6" x14ac:dyDescent="0.25">
      <c r="F5740" t="str">
        <f t="shared" si="89"/>
        <v/>
      </c>
    </row>
    <row r="5741" spans="6:6" x14ac:dyDescent="0.25">
      <c r="F5741" t="str">
        <f t="shared" si="89"/>
        <v/>
      </c>
    </row>
    <row r="5742" spans="6:6" x14ac:dyDescent="0.25">
      <c r="F5742" t="str">
        <f t="shared" si="89"/>
        <v/>
      </c>
    </row>
    <row r="5743" spans="6:6" x14ac:dyDescent="0.25">
      <c r="F5743" t="str">
        <f t="shared" si="89"/>
        <v/>
      </c>
    </row>
    <row r="5744" spans="6:6" x14ac:dyDescent="0.25">
      <c r="F5744" t="str">
        <f t="shared" si="89"/>
        <v/>
      </c>
    </row>
    <row r="5745" spans="6:6" x14ac:dyDescent="0.25">
      <c r="F5745" t="str">
        <f t="shared" si="89"/>
        <v/>
      </c>
    </row>
    <row r="5746" spans="6:6" x14ac:dyDescent="0.25">
      <c r="F5746" t="str">
        <f t="shared" si="89"/>
        <v/>
      </c>
    </row>
    <row r="5747" spans="6:6" x14ac:dyDescent="0.25">
      <c r="F5747" t="str">
        <f t="shared" si="89"/>
        <v/>
      </c>
    </row>
    <row r="5748" spans="6:6" x14ac:dyDescent="0.25">
      <c r="F5748" t="str">
        <f t="shared" si="89"/>
        <v/>
      </c>
    </row>
    <row r="5749" spans="6:6" x14ac:dyDescent="0.25">
      <c r="F5749" t="str">
        <f t="shared" si="89"/>
        <v/>
      </c>
    </row>
    <row r="5750" spans="6:6" x14ac:dyDescent="0.25">
      <c r="F5750" t="str">
        <f t="shared" si="89"/>
        <v/>
      </c>
    </row>
    <row r="5751" spans="6:6" x14ac:dyDescent="0.25">
      <c r="F5751" t="str">
        <f t="shared" si="89"/>
        <v/>
      </c>
    </row>
    <row r="5752" spans="6:6" x14ac:dyDescent="0.25">
      <c r="F5752" t="str">
        <f t="shared" si="89"/>
        <v/>
      </c>
    </row>
    <row r="5753" spans="6:6" x14ac:dyDescent="0.25">
      <c r="F5753" t="str">
        <f t="shared" si="89"/>
        <v/>
      </c>
    </row>
    <row r="5754" spans="6:6" x14ac:dyDescent="0.25">
      <c r="F5754" t="str">
        <f t="shared" si="89"/>
        <v/>
      </c>
    </row>
    <row r="5755" spans="6:6" x14ac:dyDescent="0.25">
      <c r="F5755" t="str">
        <f t="shared" si="89"/>
        <v/>
      </c>
    </row>
    <row r="5756" spans="6:6" x14ac:dyDescent="0.25">
      <c r="F5756" t="str">
        <f t="shared" si="89"/>
        <v/>
      </c>
    </row>
    <row r="5757" spans="6:6" x14ac:dyDescent="0.25">
      <c r="F5757" t="str">
        <f t="shared" si="89"/>
        <v/>
      </c>
    </row>
    <row r="5758" spans="6:6" x14ac:dyDescent="0.25">
      <c r="F5758" t="str">
        <f t="shared" si="89"/>
        <v/>
      </c>
    </row>
    <row r="5759" spans="6:6" x14ac:dyDescent="0.25">
      <c r="F5759" t="str">
        <f t="shared" si="89"/>
        <v/>
      </c>
    </row>
    <row r="5760" spans="6:6" x14ac:dyDescent="0.25">
      <c r="F5760" t="str">
        <f t="shared" si="89"/>
        <v/>
      </c>
    </row>
    <row r="5761" spans="6:6" x14ac:dyDescent="0.25">
      <c r="F5761" t="str">
        <f t="shared" si="89"/>
        <v/>
      </c>
    </row>
    <row r="5762" spans="6:6" x14ac:dyDescent="0.25">
      <c r="F5762" t="str">
        <f t="shared" si="89"/>
        <v/>
      </c>
    </row>
    <row r="5763" spans="6:6" x14ac:dyDescent="0.25">
      <c r="F5763" t="str">
        <f t="shared" ref="F5763:F5826" si="90">CONCATENATE(A5763,B5763,C5763,D5763,E5763)</f>
        <v/>
      </c>
    </row>
    <row r="5764" spans="6:6" x14ac:dyDescent="0.25">
      <c r="F5764" t="str">
        <f t="shared" si="90"/>
        <v/>
      </c>
    </row>
    <row r="5765" spans="6:6" x14ac:dyDescent="0.25">
      <c r="F5765" t="str">
        <f t="shared" si="90"/>
        <v/>
      </c>
    </row>
    <row r="5766" spans="6:6" x14ac:dyDescent="0.25">
      <c r="F5766" t="str">
        <f t="shared" si="90"/>
        <v/>
      </c>
    </row>
    <row r="5767" spans="6:6" x14ac:dyDescent="0.25">
      <c r="F5767" t="str">
        <f t="shared" si="90"/>
        <v/>
      </c>
    </row>
    <row r="5768" spans="6:6" x14ac:dyDescent="0.25">
      <c r="F5768" t="str">
        <f t="shared" si="90"/>
        <v/>
      </c>
    </row>
    <row r="5769" spans="6:6" x14ac:dyDescent="0.25">
      <c r="F5769" t="str">
        <f t="shared" si="90"/>
        <v/>
      </c>
    </row>
    <row r="5770" spans="6:6" x14ac:dyDescent="0.25">
      <c r="F5770" t="str">
        <f t="shared" si="90"/>
        <v/>
      </c>
    </row>
    <row r="5771" spans="6:6" x14ac:dyDescent="0.25">
      <c r="F5771" t="str">
        <f t="shared" si="90"/>
        <v/>
      </c>
    </row>
    <row r="5772" spans="6:6" x14ac:dyDescent="0.25">
      <c r="F5772" t="str">
        <f t="shared" si="90"/>
        <v/>
      </c>
    </row>
    <row r="5773" spans="6:6" x14ac:dyDescent="0.25">
      <c r="F5773" t="str">
        <f t="shared" si="90"/>
        <v/>
      </c>
    </row>
    <row r="5774" spans="6:6" x14ac:dyDescent="0.25">
      <c r="F5774" t="str">
        <f t="shared" si="90"/>
        <v/>
      </c>
    </row>
    <row r="5775" spans="6:6" x14ac:dyDescent="0.25">
      <c r="F5775" t="str">
        <f t="shared" si="90"/>
        <v/>
      </c>
    </row>
    <row r="5776" spans="6:6" x14ac:dyDescent="0.25">
      <c r="F5776" t="str">
        <f t="shared" si="90"/>
        <v/>
      </c>
    </row>
    <row r="5777" spans="6:6" x14ac:dyDescent="0.25">
      <c r="F5777" t="str">
        <f t="shared" si="90"/>
        <v/>
      </c>
    </row>
    <row r="5778" spans="6:6" x14ac:dyDescent="0.25">
      <c r="F5778" t="str">
        <f t="shared" si="90"/>
        <v/>
      </c>
    </row>
    <row r="5779" spans="6:6" x14ac:dyDescent="0.25">
      <c r="F5779" t="str">
        <f t="shared" si="90"/>
        <v/>
      </c>
    </row>
    <row r="5780" spans="6:6" x14ac:dyDescent="0.25">
      <c r="F5780" t="str">
        <f t="shared" si="90"/>
        <v/>
      </c>
    </row>
    <row r="5781" spans="6:6" x14ac:dyDescent="0.25">
      <c r="F5781" t="str">
        <f t="shared" si="90"/>
        <v/>
      </c>
    </row>
    <row r="5782" spans="6:6" x14ac:dyDescent="0.25">
      <c r="F5782" t="str">
        <f t="shared" si="90"/>
        <v/>
      </c>
    </row>
    <row r="5783" spans="6:6" x14ac:dyDescent="0.25">
      <c r="F5783" t="str">
        <f t="shared" si="90"/>
        <v/>
      </c>
    </row>
    <row r="5784" spans="6:6" x14ac:dyDescent="0.25">
      <c r="F5784" t="str">
        <f t="shared" si="90"/>
        <v/>
      </c>
    </row>
    <row r="5785" spans="6:6" x14ac:dyDescent="0.25">
      <c r="F5785" t="str">
        <f t="shared" si="90"/>
        <v/>
      </c>
    </row>
    <row r="5786" spans="6:6" x14ac:dyDescent="0.25">
      <c r="F5786" t="str">
        <f t="shared" si="90"/>
        <v/>
      </c>
    </row>
    <row r="5787" spans="6:6" x14ac:dyDescent="0.25">
      <c r="F5787" t="str">
        <f t="shared" si="90"/>
        <v/>
      </c>
    </row>
    <row r="5788" spans="6:6" x14ac:dyDescent="0.25">
      <c r="F5788" t="str">
        <f t="shared" si="90"/>
        <v/>
      </c>
    </row>
    <row r="5789" spans="6:6" x14ac:dyDescent="0.25">
      <c r="F5789" t="str">
        <f t="shared" si="90"/>
        <v/>
      </c>
    </row>
    <row r="5790" spans="6:6" x14ac:dyDescent="0.25">
      <c r="F5790" t="str">
        <f t="shared" si="90"/>
        <v/>
      </c>
    </row>
    <row r="5791" spans="6:6" x14ac:dyDescent="0.25">
      <c r="F5791" t="str">
        <f t="shared" si="90"/>
        <v/>
      </c>
    </row>
    <row r="5792" spans="6:6" x14ac:dyDescent="0.25">
      <c r="F5792" t="str">
        <f t="shared" si="90"/>
        <v/>
      </c>
    </row>
    <row r="5793" spans="6:6" x14ac:dyDescent="0.25">
      <c r="F5793" t="str">
        <f t="shared" si="90"/>
        <v/>
      </c>
    </row>
    <row r="5794" spans="6:6" x14ac:dyDescent="0.25">
      <c r="F5794" t="str">
        <f t="shared" si="90"/>
        <v/>
      </c>
    </row>
    <row r="5795" spans="6:6" x14ac:dyDescent="0.25">
      <c r="F5795" t="str">
        <f t="shared" si="90"/>
        <v/>
      </c>
    </row>
    <row r="5796" spans="6:6" x14ac:dyDescent="0.25">
      <c r="F5796" t="str">
        <f t="shared" si="90"/>
        <v/>
      </c>
    </row>
    <row r="5797" spans="6:6" x14ac:dyDescent="0.25">
      <c r="F5797" t="str">
        <f t="shared" si="90"/>
        <v/>
      </c>
    </row>
    <row r="5798" spans="6:6" x14ac:dyDescent="0.25">
      <c r="F5798" t="str">
        <f t="shared" si="90"/>
        <v/>
      </c>
    </row>
    <row r="5799" spans="6:6" x14ac:dyDescent="0.25">
      <c r="F5799" t="str">
        <f t="shared" si="90"/>
        <v/>
      </c>
    </row>
    <row r="5800" spans="6:6" x14ac:dyDescent="0.25">
      <c r="F5800" t="str">
        <f t="shared" si="90"/>
        <v/>
      </c>
    </row>
    <row r="5801" spans="6:6" x14ac:dyDescent="0.25">
      <c r="F5801" t="str">
        <f t="shared" si="90"/>
        <v/>
      </c>
    </row>
    <row r="5802" spans="6:6" x14ac:dyDescent="0.25">
      <c r="F5802" t="str">
        <f t="shared" si="90"/>
        <v/>
      </c>
    </row>
    <row r="5803" spans="6:6" x14ac:dyDescent="0.25">
      <c r="F5803" t="str">
        <f t="shared" si="90"/>
        <v/>
      </c>
    </row>
    <row r="5804" spans="6:6" x14ac:dyDescent="0.25">
      <c r="F5804" t="str">
        <f t="shared" si="90"/>
        <v/>
      </c>
    </row>
    <row r="5805" spans="6:6" x14ac:dyDescent="0.25">
      <c r="F5805" t="str">
        <f t="shared" si="90"/>
        <v/>
      </c>
    </row>
    <row r="5806" spans="6:6" x14ac:dyDescent="0.25">
      <c r="F5806" t="str">
        <f t="shared" si="90"/>
        <v/>
      </c>
    </row>
    <row r="5807" spans="6:6" x14ac:dyDescent="0.25">
      <c r="F5807" t="str">
        <f t="shared" si="90"/>
        <v/>
      </c>
    </row>
    <row r="5808" spans="6:6" x14ac:dyDescent="0.25">
      <c r="F5808" t="str">
        <f t="shared" si="90"/>
        <v/>
      </c>
    </row>
    <row r="5809" spans="6:6" x14ac:dyDescent="0.25">
      <c r="F5809" t="str">
        <f t="shared" si="90"/>
        <v/>
      </c>
    </row>
    <row r="5810" spans="6:6" x14ac:dyDescent="0.25">
      <c r="F5810" t="str">
        <f t="shared" si="90"/>
        <v/>
      </c>
    </row>
    <row r="5811" spans="6:6" x14ac:dyDescent="0.25">
      <c r="F5811" t="str">
        <f t="shared" si="90"/>
        <v/>
      </c>
    </row>
    <row r="5812" spans="6:6" x14ac:dyDescent="0.25">
      <c r="F5812" t="str">
        <f t="shared" si="90"/>
        <v/>
      </c>
    </row>
    <row r="5813" spans="6:6" x14ac:dyDescent="0.25">
      <c r="F5813" t="str">
        <f t="shared" si="90"/>
        <v/>
      </c>
    </row>
    <row r="5814" spans="6:6" x14ac:dyDescent="0.25">
      <c r="F5814" t="str">
        <f t="shared" si="90"/>
        <v/>
      </c>
    </row>
    <row r="5815" spans="6:6" x14ac:dyDescent="0.25">
      <c r="F5815" t="str">
        <f t="shared" si="90"/>
        <v/>
      </c>
    </row>
    <row r="5816" spans="6:6" x14ac:dyDescent="0.25">
      <c r="F5816" t="str">
        <f t="shared" si="90"/>
        <v/>
      </c>
    </row>
    <row r="5817" spans="6:6" x14ac:dyDescent="0.25">
      <c r="F5817" t="str">
        <f t="shared" si="90"/>
        <v/>
      </c>
    </row>
    <row r="5818" spans="6:6" x14ac:dyDescent="0.25">
      <c r="F5818" t="str">
        <f t="shared" si="90"/>
        <v/>
      </c>
    </row>
    <row r="5819" spans="6:6" x14ac:dyDescent="0.25">
      <c r="F5819" t="str">
        <f t="shared" si="90"/>
        <v/>
      </c>
    </row>
    <row r="5820" spans="6:6" x14ac:dyDescent="0.25">
      <c r="F5820" t="str">
        <f t="shared" si="90"/>
        <v/>
      </c>
    </row>
    <row r="5821" spans="6:6" x14ac:dyDescent="0.25">
      <c r="F5821" t="str">
        <f t="shared" si="90"/>
        <v/>
      </c>
    </row>
    <row r="5822" spans="6:6" x14ac:dyDescent="0.25">
      <c r="F5822" t="str">
        <f t="shared" si="90"/>
        <v/>
      </c>
    </row>
    <row r="5823" spans="6:6" x14ac:dyDescent="0.25">
      <c r="F5823" t="str">
        <f t="shared" si="90"/>
        <v/>
      </c>
    </row>
    <row r="5824" spans="6:6" x14ac:dyDescent="0.25">
      <c r="F5824" t="str">
        <f t="shared" si="90"/>
        <v/>
      </c>
    </row>
    <row r="5825" spans="6:6" x14ac:dyDescent="0.25">
      <c r="F5825" t="str">
        <f t="shared" si="90"/>
        <v/>
      </c>
    </row>
    <row r="5826" spans="6:6" x14ac:dyDescent="0.25">
      <c r="F5826" t="str">
        <f t="shared" si="90"/>
        <v/>
      </c>
    </row>
    <row r="5827" spans="6:6" x14ac:dyDescent="0.25">
      <c r="F5827" t="str">
        <f t="shared" ref="F5827:F5890" si="91">CONCATENATE(A5827,B5827,C5827,D5827,E5827)</f>
        <v/>
      </c>
    </row>
    <row r="5828" spans="6:6" x14ac:dyDescent="0.25">
      <c r="F5828" t="str">
        <f t="shared" si="91"/>
        <v/>
      </c>
    </row>
    <row r="5829" spans="6:6" x14ac:dyDescent="0.25">
      <c r="F5829" t="str">
        <f t="shared" si="91"/>
        <v/>
      </c>
    </row>
    <row r="5830" spans="6:6" x14ac:dyDescent="0.25">
      <c r="F5830" t="str">
        <f t="shared" si="91"/>
        <v/>
      </c>
    </row>
    <row r="5831" spans="6:6" x14ac:dyDescent="0.25">
      <c r="F5831" t="str">
        <f t="shared" si="91"/>
        <v/>
      </c>
    </row>
    <row r="5832" spans="6:6" x14ac:dyDescent="0.25">
      <c r="F5832" t="str">
        <f t="shared" si="91"/>
        <v/>
      </c>
    </row>
    <row r="5833" spans="6:6" x14ac:dyDescent="0.25">
      <c r="F5833" t="str">
        <f t="shared" si="91"/>
        <v/>
      </c>
    </row>
    <row r="5834" spans="6:6" x14ac:dyDescent="0.25">
      <c r="F5834" t="str">
        <f t="shared" si="91"/>
        <v/>
      </c>
    </row>
    <row r="5835" spans="6:6" x14ac:dyDescent="0.25">
      <c r="F5835" t="str">
        <f t="shared" si="91"/>
        <v/>
      </c>
    </row>
    <row r="5836" spans="6:6" x14ac:dyDescent="0.25">
      <c r="F5836" t="str">
        <f t="shared" si="91"/>
        <v/>
      </c>
    </row>
    <row r="5837" spans="6:6" x14ac:dyDescent="0.25">
      <c r="F5837" t="str">
        <f t="shared" si="91"/>
        <v/>
      </c>
    </row>
    <row r="5838" spans="6:6" x14ac:dyDescent="0.25">
      <c r="F5838" t="str">
        <f t="shared" si="91"/>
        <v/>
      </c>
    </row>
    <row r="5839" spans="6:6" x14ac:dyDescent="0.25">
      <c r="F5839" t="str">
        <f t="shared" si="91"/>
        <v/>
      </c>
    </row>
    <row r="5840" spans="6:6" x14ac:dyDescent="0.25">
      <c r="F5840" t="str">
        <f t="shared" si="91"/>
        <v/>
      </c>
    </row>
    <row r="5841" spans="6:6" x14ac:dyDescent="0.25">
      <c r="F5841" t="str">
        <f t="shared" si="91"/>
        <v/>
      </c>
    </row>
    <row r="5842" spans="6:6" x14ac:dyDescent="0.25">
      <c r="F5842" t="str">
        <f t="shared" si="91"/>
        <v/>
      </c>
    </row>
    <row r="5843" spans="6:6" x14ac:dyDescent="0.25">
      <c r="F5843" t="str">
        <f t="shared" si="91"/>
        <v/>
      </c>
    </row>
    <row r="5844" spans="6:6" x14ac:dyDescent="0.25">
      <c r="F5844" t="str">
        <f t="shared" si="91"/>
        <v/>
      </c>
    </row>
    <row r="5845" spans="6:6" x14ac:dyDescent="0.25">
      <c r="F5845" t="str">
        <f t="shared" si="91"/>
        <v/>
      </c>
    </row>
    <row r="5846" spans="6:6" x14ac:dyDescent="0.25">
      <c r="F5846" t="str">
        <f t="shared" si="91"/>
        <v/>
      </c>
    </row>
    <row r="5847" spans="6:6" x14ac:dyDescent="0.25">
      <c r="F5847" t="str">
        <f t="shared" si="91"/>
        <v/>
      </c>
    </row>
    <row r="5848" spans="6:6" x14ac:dyDescent="0.25">
      <c r="F5848" t="str">
        <f t="shared" si="91"/>
        <v/>
      </c>
    </row>
    <row r="5849" spans="6:6" x14ac:dyDescent="0.25">
      <c r="F5849" t="str">
        <f t="shared" si="91"/>
        <v/>
      </c>
    </row>
    <row r="5850" spans="6:6" x14ac:dyDescent="0.25">
      <c r="F5850" t="str">
        <f t="shared" si="91"/>
        <v/>
      </c>
    </row>
    <row r="5851" spans="6:6" x14ac:dyDescent="0.25">
      <c r="F5851" t="str">
        <f t="shared" si="91"/>
        <v/>
      </c>
    </row>
    <row r="5852" spans="6:6" x14ac:dyDescent="0.25">
      <c r="F5852" t="str">
        <f t="shared" si="91"/>
        <v/>
      </c>
    </row>
    <row r="5853" spans="6:6" x14ac:dyDescent="0.25">
      <c r="F5853" t="str">
        <f t="shared" si="91"/>
        <v/>
      </c>
    </row>
    <row r="5854" spans="6:6" x14ac:dyDescent="0.25">
      <c r="F5854" t="str">
        <f t="shared" si="91"/>
        <v/>
      </c>
    </row>
    <row r="5855" spans="6:6" x14ac:dyDescent="0.25">
      <c r="F5855" t="str">
        <f t="shared" si="91"/>
        <v/>
      </c>
    </row>
    <row r="5856" spans="6:6" x14ac:dyDescent="0.25">
      <c r="F5856" t="str">
        <f t="shared" si="91"/>
        <v/>
      </c>
    </row>
    <row r="5857" spans="6:6" x14ac:dyDescent="0.25">
      <c r="F5857" t="str">
        <f t="shared" si="91"/>
        <v/>
      </c>
    </row>
    <row r="5858" spans="6:6" x14ac:dyDescent="0.25">
      <c r="F5858" t="str">
        <f t="shared" si="91"/>
        <v/>
      </c>
    </row>
    <row r="5859" spans="6:6" x14ac:dyDescent="0.25">
      <c r="F5859" t="str">
        <f t="shared" si="91"/>
        <v/>
      </c>
    </row>
    <row r="5860" spans="6:6" x14ac:dyDescent="0.25">
      <c r="F5860" t="str">
        <f t="shared" si="91"/>
        <v/>
      </c>
    </row>
    <row r="5861" spans="6:6" x14ac:dyDescent="0.25">
      <c r="F5861" t="str">
        <f t="shared" si="91"/>
        <v/>
      </c>
    </row>
    <row r="5862" spans="6:6" x14ac:dyDescent="0.25">
      <c r="F5862" t="str">
        <f t="shared" si="91"/>
        <v/>
      </c>
    </row>
    <row r="5863" spans="6:6" x14ac:dyDescent="0.25">
      <c r="F5863" t="str">
        <f t="shared" si="91"/>
        <v/>
      </c>
    </row>
    <row r="5864" spans="6:6" x14ac:dyDescent="0.25">
      <c r="F5864" t="str">
        <f t="shared" si="91"/>
        <v/>
      </c>
    </row>
    <row r="5865" spans="6:6" x14ac:dyDescent="0.25">
      <c r="F5865" t="str">
        <f t="shared" si="91"/>
        <v/>
      </c>
    </row>
    <row r="5866" spans="6:6" x14ac:dyDescent="0.25">
      <c r="F5866" t="str">
        <f t="shared" si="91"/>
        <v/>
      </c>
    </row>
    <row r="5867" spans="6:6" x14ac:dyDescent="0.25">
      <c r="F5867" t="str">
        <f t="shared" si="91"/>
        <v/>
      </c>
    </row>
    <row r="5868" spans="6:6" x14ac:dyDescent="0.25">
      <c r="F5868" t="str">
        <f t="shared" si="91"/>
        <v/>
      </c>
    </row>
    <row r="5869" spans="6:6" x14ac:dyDescent="0.25">
      <c r="F5869" t="str">
        <f t="shared" si="91"/>
        <v/>
      </c>
    </row>
    <row r="5870" spans="6:6" x14ac:dyDescent="0.25">
      <c r="F5870" t="str">
        <f t="shared" si="91"/>
        <v/>
      </c>
    </row>
    <row r="5871" spans="6:6" x14ac:dyDescent="0.25">
      <c r="F5871" t="str">
        <f t="shared" si="91"/>
        <v/>
      </c>
    </row>
    <row r="5872" spans="6:6" x14ac:dyDescent="0.25">
      <c r="F5872" t="str">
        <f t="shared" si="91"/>
        <v/>
      </c>
    </row>
    <row r="5873" spans="6:6" x14ac:dyDescent="0.25">
      <c r="F5873" t="str">
        <f t="shared" si="91"/>
        <v/>
      </c>
    </row>
    <row r="5874" spans="6:6" x14ac:dyDescent="0.25">
      <c r="F5874" t="str">
        <f t="shared" si="91"/>
        <v/>
      </c>
    </row>
    <row r="5875" spans="6:6" x14ac:dyDescent="0.25">
      <c r="F5875" t="str">
        <f t="shared" si="91"/>
        <v/>
      </c>
    </row>
    <row r="5876" spans="6:6" x14ac:dyDescent="0.25">
      <c r="F5876" t="str">
        <f t="shared" si="91"/>
        <v/>
      </c>
    </row>
    <row r="5877" spans="6:6" x14ac:dyDescent="0.25">
      <c r="F5877" t="str">
        <f t="shared" si="91"/>
        <v/>
      </c>
    </row>
    <row r="5878" spans="6:6" x14ac:dyDescent="0.25">
      <c r="F5878" t="str">
        <f t="shared" si="91"/>
        <v/>
      </c>
    </row>
    <row r="5879" spans="6:6" x14ac:dyDescent="0.25">
      <c r="F5879" t="str">
        <f t="shared" si="91"/>
        <v/>
      </c>
    </row>
    <row r="5880" spans="6:6" x14ac:dyDescent="0.25">
      <c r="F5880" t="str">
        <f t="shared" si="91"/>
        <v/>
      </c>
    </row>
    <row r="5881" spans="6:6" x14ac:dyDescent="0.25">
      <c r="F5881" t="str">
        <f t="shared" si="91"/>
        <v/>
      </c>
    </row>
    <row r="5882" spans="6:6" x14ac:dyDescent="0.25">
      <c r="F5882" t="str">
        <f t="shared" si="91"/>
        <v/>
      </c>
    </row>
    <row r="5883" spans="6:6" x14ac:dyDescent="0.25">
      <c r="F5883" t="str">
        <f t="shared" si="91"/>
        <v/>
      </c>
    </row>
    <row r="5884" spans="6:6" x14ac:dyDescent="0.25">
      <c r="F5884" t="str">
        <f t="shared" si="91"/>
        <v/>
      </c>
    </row>
    <row r="5885" spans="6:6" x14ac:dyDescent="0.25">
      <c r="F5885" t="str">
        <f t="shared" si="91"/>
        <v/>
      </c>
    </row>
    <row r="5886" spans="6:6" x14ac:dyDescent="0.25">
      <c r="F5886" t="str">
        <f t="shared" si="91"/>
        <v/>
      </c>
    </row>
    <row r="5887" spans="6:6" x14ac:dyDescent="0.25">
      <c r="F5887" t="str">
        <f t="shared" si="91"/>
        <v/>
      </c>
    </row>
    <row r="5888" spans="6:6" x14ac:dyDescent="0.25">
      <c r="F5888" t="str">
        <f t="shared" si="91"/>
        <v/>
      </c>
    </row>
    <row r="5889" spans="6:6" x14ac:dyDescent="0.25">
      <c r="F5889" t="str">
        <f t="shared" si="91"/>
        <v/>
      </c>
    </row>
    <row r="5890" spans="6:6" x14ac:dyDescent="0.25">
      <c r="F5890" t="str">
        <f t="shared" si="91"/>
        <v/>
      </c>
    </row>
    <row r="5891" spans="6:6" x14ac:dyDescent="0.25">
      <c r="F5891" t="str">
        <f t="shared" ref="F5891:F5954" si="92">CONCATENATE(A5891,B5891,C5891,D5891,E5891)</f>
        <v/>
      </c>
    </row>
    <row r="5892" spans="6:6" x14ac:dyDescent="0.25">
      <c r="F5892" t="str">
        <f t="shared" si="92"/>
        <v/>
      </c>
    </row>
    <row r="5893" spans="6:6" x14ac:dyDescent="0.25">
      <c r="F5893" t="str">
        <f t="shared" si="92"/>
        <v/>
      </c>
    </row>
    <row r="5894" spans="6:6" x14ac:dyDescent="0.25">
      <c r="F5894" t="str">
        <f t="shared" si="92"/>
        <v/>
      </c>
    </row>
    <row r="5895" spans="6:6" x14ac:dyDescent="0.25">
      <c r="F5895" t="str">
        <f t="shared" si="92"/>
        <v/>
      </c>
    </row>
    <row r="5896" spans="6:6" x14ac:dyDescent="0.25">
      <c r="F5896" t="str">
        <f t="shared" si="92"/>
        <v/>
      </c>
    </row>
    <row r="5897" spans="6:6" x14ac:dyDescent="0.25">
      <c r="F5897" t="str">
        <f t="shared" si="92"/>
        <v/>
      </c>
    </row>
    <row r="5898" spans="6:6" x14ac:dyDescent="0.25">
      <c r="F5898" t="str">
        <f t="shared" si="92"/>
        <v/>
      </c>
    </row>
    <row r="5899" spans="6:6" x14ac:dyDescent="0.25">
      <c r="F5899" t="str">
        <f t="shared" si="92"/>
        <v/>
      </c>
    </row>
    <row r="5900" spans="6:6" x14ac:dyDescent="0.25">
      <c r="F5900" t="str">
        <f t="shared" si="92"/>
        <v/>
      </c>
    </row>
    <row r="5901" spans="6:6" x14ac:dyDescent="0.25">
      <c r="F5901" t="str">
        <f t="shared" si="92"/>
        <v/>
      </c>
    </row>
    <row r="5902" spans="6:6" x14ac:dyDescent="0.25">
      <c r="F5902" t="str">
        <f t="shared" si="92"/>
        <v/>
      </c>
    </row>
    <row r="5903" spans="6:6" x14ac:dyDescent="0.25">
      <c r="F5903" t="str">
        <f t="shared" si="92"/>
        <v/>
      </c>
    </row>
    <row r="5904" spans="6:6" x14ac:dyDescent="0.25">
      <c r="F5904" t="str">
        <f t="shared" si="92"/>
        <v/>
      </c>
    </row>
    <row r="5905" spans="6:6" x14ac:dyDescent="0.25">
      <c r="F5905" t="str">
        <f t="shared" si="92"/>
        <v/>
      </c>
    </row>
    <row r="5906" spans="6:6" x14ac:dyDescent="0.25">
      <c r="F5906" t="str">
        <f t="shared" si="92"/>
        <v/>
      </c>
    </row>
    <row r="5907" spans="6:6" x14ac:dyDescent="0.25">
      <c r="F5907" t="str">
        <f t="shared" si="92"/>
        <v/>
      </c>
    </row>
    <row r="5908" spans="6:6" x14ac:dyDescent="0.25">
      <c r="F5908" t="str">
        <f t="shared" si="92"/>
        <v/>
      </c>
    </row>
    <row r="5909" spans="6:6" x14ac:dyDescent="0.25">
      <c r="F5909" t="str">
        <f t="shared" si="92"/>
        <v/>
      </c>
    </row>
    <row r="5910" spans="6:6" x14ac:dyDescent="0.25">
      <c r="F5910" t="str">
        <f t="shared" si="92"/>
        <v/>
      </c>
    </row>
    <row r="5911" spans="6:6" x14ac:dyDescent="0.25">
      <c r="F5911" t="str">
        <f t="shared" si="92"/>
        <v/>
      </c>
    </row>
    <row r="5912" spans="6:6" x14ac:dyDescent="0.25">
      <c r="F5912" t="str">
        <f t="shared" si="92"/>
        <v/>
      </c>
    </row>
    <row r="5913" spans="6:6" x14ac:dyDescent="0.25">
      <c r="F5913" t="str">
        <f t="shared" si="92"/>
        <v/>
      </c>
    </row>
    <row r="5914" spans="6:6" x14ac:dyDescent="0.25">
      <c r="F5914" t="str">
        <f t="shared" si="92"/>
        <v/>
      </c>
    </row>
    <row r="5915" spans="6:6" x14ac:dyDescent="0.25">
      <c r="F5915" t="str">
        <f t="shared" si="92"/>
        <v/>
      </c>
    </row>
    <row r="5916" spans="6:6" x14ac:dyDescent="0.25">
      <c r="F5916" t="str">
        <f t="shared" si="92"/>
        <v/>
      </c>
    </row>
    <row r="5917" spans="6:6" x14ac:dyDescent="0.25">
      <c r="F5917" t="str">
        <f t="shared" si="92"/>
        <v/>
      </c>
    </row>
    <row r="5918" spans="6:6" x14ac:dyDescent="0.25">
      <c r="F5918" t="str">
        <f t="shared" si="92"/>
        <v/>
      </c>
    </row>
    <row r="5919" spans="6:6" x14ac:dyDescent="0.25">
      <c r="F5919" t="str">
        <f t="shared" si="92"/>
        <v/>
      </c>
    </row>
    <row r="5920" spans="6:6" x14ac:dyDescent="0.25">
      <c r="F5920" t="str">
        <f t="shared" si="92"/>
        <v/>
      </c>
    </row>
    <row r="5921" spans="6:6" x14ac:dyDescent="0.25">
      <c r="F5921" t="str">
        <f t="shared" si="92"/>
        <v/>
      </c>
    </row>
    <row r="5922" spans="6:6" x14ac:dyDescent="0.25">
      <c r="F5922" t="str">
        <f t="shared" si="92"/>
        <v/>
      </c>
    </row>
    <row r="5923" spans="6:6" x14ac:dyDescent="0.25">
      <c r="F5923" t="str">
        <f t="shared" si="92"/>
        <v/>
      </c>
    </row>
    <row r="5924" spans="6:6" x14ac:dyDescent="0.25">
      <c r="F5924" t="str">
        <f t="shared" si="92"/>
        <v/>
      </c>
    </row>
    <row r="5925" spans="6:6" x14ac:dyDescent="0.25">
      <c r="F5925" t="str">
        <f t="shared" si="92"/>
        <v/>
      </c>
    </row>
    <row r="5926" spans="6:6" x14ac:dyDescent="0.25">
      <c r="F5926" t="str">
        <f t="shared" si="92"/>
        <v/>
      </c>
    </row>
    <row r="5927" spans="6:6" x14ac:dyDescent="0.25">
      <c r="F5927" t="str">
        <f t="shared" si="92"/>
        <v/>
      </c>
    </row>
    <row r="5928" spans="6:6" x14ac:dyDescent="0.25">
      <c r="F5928" t="str">
        <f t="shared" si="92"/>
        <v/>
      </c>
    </row>
    <row r="5929" spans="6:6" x14ac:dyDescent="0.25">
      <c r="F5929" t="str">
        <f t="shared" si="92"/>
        <v/>
      </c>
    </row>
    <row r="5930" spans="6:6" x14ac:dyDescent="0.25">
      <c r="F5930" t="str">
        <f t="shared" si="92"/>
        <v/>
      </c>
    </row>
    <row r="5931" spans="6:6" x14ac:dyDescent="0.25">
      <c r="F5931" t="str">
        <f t="shared" si="92"/>
        <v/>
      </c>
    </row>
    <row r="5932" spans="6:6" x14ac:dyDescent="0.25">
      <c r="F5932" t="str">
        <f t="shared" si="92"/>
        <v/>
      </c>
    </row>
    <row r="5933" spans="6:6" x14ac:dyDescent="0.25">
      <c r="F5933" t="str">
        <f t="shared" si="92"/>
        <v/>
      </c>
    </row>
    <row r="5934" spans="6:6" x14ac:dyDescent="0.25">
      <c r="F5934" t="str">
        <f t="shared" si="92"/>
        <v/>
      </c>
    </row>
    <row r="5935" spans="6:6" x14ac:dyDescent="0.25">
      <c r="F5935" t="str">
        <f t="shared" si="92"/>
        <v/>
      </c>
    </row>
    <row r="5936" spans="6:6" x14ac:dyDescent="0.25">
      <c r="F5936" t="str">
        <f t="shared" si="92"/>
        <v/>
      </c>
    </row>
    <row r="5937" spans="6:6" x14ac:dyDescent="0.25">
      <c r="F5937" t="str">
        <f t="shared" si="92"/>
        <v/>
      </c>
    </row>
    <row r="5938" spans="6:6" x14ac:dyDescent="0.25">
      <c r="F5938" t="str">
        <f t="shared" si="92"/>
        <v/>
      </c>
    </row>
    <row r="5939" spans="6:6" x14ac:dyDescent="0.25">
      <c r="F5939" t="str">
        <f t="shared" si="92"/>
        <v/>
      </c>
    </row>
    <row r="5940" spans="6:6" x14ac:dyDescent="0.25">
      <c r="F5940" t="str">
        <f t="shared" si="92"/>
        <v/>
      </c>
    </row>
    <row r="5941" spans="6:6" x14ac:dyDescent="0.25">
      <c r="F5941" t="str">
        <f t="shared" si="92"/>
        <v/>
      </c>
    </row>
    <row r="5942" spans="6:6" x14ac:dyDescent="0.25">
      <c r="F5942" t="str">
        <f t="shared" si="92"/>
        <v/>
      </c>
    </row>
    <row r="5943" spans="6:6" x14ac:dyDescent="0.25">
      <c r="F5943" t="str">
        <f t="shared" si="92"/>
        <v/>
      </c>
    </row>
    <row r="5944" spans="6:6" x14ac:dyDescent="0.25">
      <c r="F5944" t="str">
        <f t="shared" si="92"/>
        <v/>
      </c>
    </row>
    <row r="5945" spans="6:6" x14ac:dyDescent="0.25">
      <c r="F5945" t="str">
        <f t="shared" si="92"/>
        <v/>
      </c>
    </row>
    <row r="5946" spans="6:6" x14ac:dyDescent="0.25">
      <c r="F5946" t="str">
        <f t="shared" si="92"/>
        <v/>
      </c>
    </row>
    <row r="5947" spans="6:6" x14ac:dyDescent="0.25">
      <c r="F5947" t="str">
        <f t="shared" si="92"/>
        <v/>
      </c>
    </row>
    <row r="5948" spans="6:6" x14ac:dyDescent="0.25">
      <c r="F5948" t="str">
        <f t="shared" si="92"/>
        <v/>
      </c>
    </row>
    <row r="5949" spans="6:6" x14ac:dyDescent="0.25">
      <c r="F5949" t="str">
        <f t="shared" si="92"/>
        <v/>
      </c>
    </row>
    <row r="5950" spans="6:6" x14ac:dyDescent="0.25">
      <c r="F5950" t="str">
        <f t="shared" si="92"/>
        <v/>
      </c>
    </row>
    <row r="5951" spans="6:6" x14ac:dyDescent="0.25">
      <c r="F5951" t="str">
        <f t="shared" si="92"/>
        <v/>
      </c>
    </row>
    <row r="5952" spans="6:6" x14ac:dyDescent="0.25">
      <c r="F5952" t="str">
        <f t="shared" si="92"/>
        <v/>
      </c>
    </row>
    <row r="5953" spans="6:6" x14ac:dyDescent="0.25">
      <c r="F5953" t="str">
        <f t="shared" si="92"/>
        <v/>
      </c>
    </row>
    <row r="5954" spans="6:6" x14ac:dyDescent="0.25">
      <c r="F5954" t="str">
        <f t="shared" si="92"/>
        <v/>
      </c>
    </row>
    <row r="5955" spans="6:6" x14ac:dyDescent="0.25">
      <c r="F5955" t="str">
        <f t="shared" ref="F5955:F6018" si="93">CONCATENATE(A5955,B5955,C5955,D5955,E5955)</f>
        <v/>
      </c>
    </row>
    <row r="5956" spans="6:6" x14ac:dyDescent="0.25">
      <c r="F5956" t="str">
        <f t="shared" si="93"/>
        <v/>
      </c>
    </row>
    <row r="5957" spans="6:6" x14ac:dyDescent="0.25">
      <c r="F5957" t="str">
        <f t="shared" si="93"/>
        <v/>
      </c>
    </row>
    <row r="5958" spans="6:6" x14ac:dyDescent="0.25">
      <c r="F5958" t="str">
        <f t="shared" si="93"/>
        <v/>
      </c>
    </row>
    <row r="5959" spans="6:6" x14ac:dyDescent="0.25">
      <c r="F5959" t="str">
        <f t="shared" si="93"/>
        <v/>
      </c>
    </row>
    <row r="5960" spans="6:6" x14ac:dyDescent="0.25">
      <c r="F5960" t="str">
        <f t="shared" si="93"/>
        <v/>
      </c>
    </row>
    <row r="5961" spans="6:6" x14ac:dyDescent="0.25">
      <c r="F5961" t="str">
        <f t="shared" si="93"/>
        <v/>
      </c>
    </row>
    <row r="5962" spans="6:6" x14ac:dyDescent="0.25">
      <c r="F5962" t="str">
        <f t="shared" si="93"/>
        <v/>
      </c>
    </row>
    <row r="5963" spans="6:6" x14ac:dyDescent="0.25">
      <c r="F5963" t="str">
        <f t="shared" si="93"/>
        <v/>
      </c>
    </row>
    <row r="5964" spans="6:6" x14ac:dyDescent="0.25">
      <c r="F5964" t="str">
        <f t="shared" si="93"/>
        <v/>
      </c>
    </row>
    <row r="5965" spans="6:6" x14ac:dyDescent="0.25">
      <c r="F5965" t="str">
        <f t="shared" si="93"/>
        <v/>
      </c>
    </row>
    <row r="5966" spans="6:6" x14ac:dyDescent="0.25">
      <c r="F5966" t="str">
        <f t="shared" si="93"/>
        <v/>
      </c>
    </row>
    <row r="5967" spans="6:6" x14ac:dyDescent="0.25">
      <c r="F5967" t="str">
        <f t="shared" si="93"/>
        <v/>
      </c>
    </row>
    <row r="5968" spans="6:6" x14ac:dyDescent="0.25">
      <c r="F5968" t="str">
        <f t="shared" si="93"/>
        <v/>
      </c>
    </row>
    <row r="5969" spans="6:6" x14ac:dyDescent="0.25">
      <c r="F5969" t="str">
        <f t="shared" si="93"/>
        <v/>
      </c>
    </row>
    <row r="5970" spans="6:6" x14ac:dyDescent="0.25">
      <c r="F5970" t="str">
        <f t="shared" si="93"/>
        <v/>
      </c>
    </row>
    <row r="5971" spans="6:6" x14ac:dyDescent="0.25">
      <c r="F5971" t="str">
        <f t="shared" si="93"/>
        <v/>
      </c>
    </row>
    <row r="5972" spans="6:6" x14ac:dyDescent="0.25">
      <c r="F5972" t="str">
        <f t="shared" si="93"/>
        <v/>
      </c>
    </row>
    <row r="5973" spans="6:6" x14ac:dyDescent="0.25">
      <c r="F5973" t="str">
        <f t="shared" si="93"/>
        <v/>
      </c>
    </row>
    <row r="5974" spans="6:6" x14ac:dyDescent="0.25">
      <c r="F5974" t="str">
        <f t="shared" si="93"/>
        <v/>
      </c>
    </row>
    <row r="5975" spans="6:6" x14ac:dyDescent="0.25">
      <c r="F5975" t="str">
        <f t="shared" si="93"/>
        <v/>
      </c>
    </row>
    <row r="5976" spans="6:6" x14ac:dyDescent="0.25">
      <c r="F5976" t="str">
        <f t="shared" si="93"/>
        <v/>
      </c>
    </row>
    <row r="5977" spans="6:6" x14ac:dyDescent="0.25">
      <c r="F5977" t="str">
        <f t="shared" si="93"/>
        <v/>
      </c>
    </row>
    <row r="5978" spans="6:6" x14ac:dyDescent="0.25">
      <c r="F5978" t="str">
        <f t="shared" si="93"/>
        <v/>
      </c>
    </row>
    <row r="5979" spans="6:6" x14ac:dyDescent="0.25">
      <c r="F5979" t="str">
        <f t="shared" si="93"/>
        <v/>
      </c>
    </row>
    <row r="5980" spans="6:6" x14ac:dyDescent="0.25">
      <c r="F5980" t="str">
        <f t="shared" si="93"/>
        <v/>
      </c>
    </row>
    <row r="5981" spans="6:6" x14ac:dyDescent="0.25">
      <c r="F5981" t="str">
        <f t="shared" si="93"/>
        <v/>
      </c>
    </row>
    <row r="5982" spans="6:6" x14ac:dyDescent="0.25">
      <c r="F5982" t="str">
        <f t="shared" si="93"/>
        <v/>
      </c>
    </row>
    <row r="5983" spans="6:6" x14ac:dyDescent="0.25">
      <c r="F5983" t="str">
        <f t="shared" si="93"/>
        <v/>
      </c>
    </row>
    <row r="5984" spans="6:6" x14ac:dyDescent="0.25">
      <c r="F5984" t="str">
        <f t="shared" si="93"/>
        <v/>
      </c>
    </row>
    <row r="5985" spans="6:6" x14ac:dyDescent="0.25">
      <c r="F5985" t="str">
        <f t="shared" si="93"/>
        <v/>
      </c>
    </row>
    <row r="5986" spans="6:6" x14ac:dyDescent="0.25">
      <c r="F5986" t="str">
        <f t="shared" si="93"/>
        <v/>
      </c>
    </row>
    <row r="5987" spans="6:6" x14ac:dyDescent="0.25">
      <c r="F5987" t="str">
        <f t="shared" si="93"/>
        <v/>
      </c>
    </row>
    <row r="5988" spans="6:6" x14ac:dyDescent="0.25">
      <c r="F5988" t="str">
        <f t="shared" si="93"/>
        <v/>
      </c>
    </row>
    <row r="5989" spans="6:6" x14ac:dyDescent="0.25">
      <c r="F5989" t="str">
        <f t="shared" si="93"/>
        <v/>
      </c>
    </row>
    <row r="5990" spans="6:6" x14ac:dyDescent="0.25">
      <c r="F5990" t="str">
        <f t="shared" si="93"/>
        <v/>
      </c>
    </row>
    <row r="5991" spans="6:6" x14ac:dyDescent="0.25">
      <c r="F5991" t="str">
        <f t="shared" si="93"/>
        <v/>
      </c>
    </row>
    <row r="5992" spans="6:6" x14ac:dyDescent="0.25">
      <c r="F5992" t="str">
        <f t="shared" si="93"/>
        <v/>
      </c>
    </row>
    <row r="5993" spans="6:6" x14ac:dyDescent="0.25">
      <c r="F5993" t="str">
        <f t="shared" si="93"/>
        <v/>
      </c>
    </row>
    <row r="5994" spans="6:6" x14ac:dyDescent="0.25">
      <c r="F5994" t="str">
        <f t="shared" si="93"/>
        <v/>
      </c>
    </row>
    <row r="5995" spans="6:6" x14ac:dyDescent="0.25">
      <c r="F5995" t="str">
        <f t="shared" si="93"/>
        <v/>
      </c>
    </row>
    <row r="5996" spans="6:6" x14ac:dyDescent="0.25">
      <c r="F5996" t="str">
        <f t="shared" si="93"/>
        <v/>
      </c>
    </row>
    <row r="5997" spans="6:6" x14ac:dyDescent="0.25">
      <c r="F5997" t="str">
        <f t="shared" si="93"/>
        <v/>
      </c>
    </row>
    <row r="5998" spans="6:6" x14ac:dyDescent="0.25">
      <c r="F5998" t="str">
        <f t="shared" si="93"/>
        <v/>
      </c>
    </row>
    <row r="5999" spans="6:6" x14ac:dyDescent="0.25">
      <c r="F5999" t="str">
        <f t="shared" si="93"/>
        <v/>
      </c>
    </row>
    <row r="6000" spans="6:6" x14ac:dyDescent="0.25">
      <c r="F6000" t="str">
        <f t="shared" si="93"/>
        <v/>
      </c>
    </row>
    <row r="6001" spans="6:6" x14ac:dyDescent="0.25">
      <c r="F6001" t="str">
        <f t="shared" si="93"/>
        <v/>
      </c>
    </row>
    <row r="6002" spans="6:6" x14ac:dyDescent="0.25">
      <c r="F6002" t="str">
        <f t="shared" si="93"/>
        <v/>
      </c>
    </row>
    <row r="6003" spans="6:6" x14ac:dyDescent="0.25">
      <c r="F6003" t="str">
        <f t="shared" si="93"/>
        <v/>
      </c>
    </row>
    <row r="6004" spans="6:6" x14ac:dyDescent="0.25">
      <c r="F6004" t="str">
        <f t="shared" si="93"/>
        <v/>
      </c>
    </row>
    <row r="6005" spans="6:6" x14ac:dyDescent="0.25">
      <c r="F6005" t="str">
        <f t="shared" si="93"/>
        <v/>
      </c>
    </row>
    <row r="6006" spans="6:6" x14ac:dyDescent="0.25">
      <c r="F6006" t="str">
        <f t="shared" si="93"/>
        <v/>
      </c>
    </row>
    <row r="6007" spans="6:6" x14ac:dyDescent="0.25">
      <c r="F6007" t="str">
        <f t="shared" si="93"/>
        <v/>
      </c>
    </row>
    <row r="6008" spans="6:6" x14ac:dyDescent="0.25">
      <c r="F6008" t="str">
        <f t="shared" si="93"/>
        <v/>
      </c>
    </row>
    <row r="6009" spans="6:6" x14ac:dyDescent="0.25">
      <c r="F6009" t="str">
        <f t="shared" si="93"/>
        <v/>
      </c>
    </row>
    <row r="6010" spans="6:6" x14ac:dyDescent="0.25">
      <c r="F6010" t="str">
        <f t="shared" si="93"/>
        <v/>
      </c>
    </row>
    <row r="6011" spans="6:6" x14ac:dyDescent="0.25">
      <c r="F6011" t="str">
        <f t="shared" si="93"/>
        <v/>
      </c>
    </row>
    <row r="6012" spans="6:6" x14ac:dyDescent="0.25">
      <c r="F6012" t="str">
        <f t="shared" si="93"/>
        <v/>
      </c>
    </row>
    <row r="6013" spans="6:6" x14ac:dyDescent="0.25">
      <c r="F6013" t="str">
        <f t="shared" si="93"/>
        <v/>
      </c>
    </row>
    <row r="6014" spans="6:6" x14ac:dyDescent="0.25">
      <c r="F6014" t="str">
        <f t="shared" si="93"/>
        <v/>
      </c>
    </row>
    <row r="6015" spans="6:6" x14ac:dyDescent="0.25">
      <c r="F6015" t="str">
        <f t="shared" si="93"/>
        <v/>
      </c>
    </row>
    <row r="6016" spans="6:6" x14ac:dyDescent="0.25">
      <c r="F6016" t="str">
        <f t="shared" si="93"/>
        <v/>
      </c>
    </row>
    <row r="6017" spans="6:6" x14ac:dyDescent="0.25">
      <c r="F6017" t="str">
        <f t="shared" si="93"/>
        <v/>
      </c>
    </row>
    <row r="6018" spans="6:6" x14ac:dyDescent="0.25">
      <c r="F6018" t="str">
        <f t="shared" si="93"/>
        <v/>
      </c>
    </row>
    <row r="6019" spans="6:6" x14ac:dyDescent="0.25">
      <c r="F6019" t="str">
        <f t="shared" ref="F6019:F6082" si="94">CONCATENATE(A6019,B6019,C6019,D6019,E6019)</f>
        <v/>
      </c>
    </row>
    <row r="6020" spans="6:6" x14ac:dyDescent="0.25">
      <c r="F6020" t="str">
        <f t="shared" si="94"/>
        <v/>
      </c>
    </row>
    <row r="6021" spans="6:6" x14ac:dyDescent="0.25">
      <c r="F6021" t="str">
        <f t="shared" si="94"/>
        <v/>
      </c>
    </row>
    <row r="6022" spans="6:6" x14ac:dyDescent="0.25">
      <c r="F6022" t="str">
        <f t="shared" si="94"/>
        <v/>
      </c>
    </row>
    <row r="6023" spans="6:6" x14ac:dyDescent="0.25">
      <c r="F6023" t="str">
        <f t="shared" si="94"/>
        <v/>
      </c>
    </row>
    <row r="6024" spans="6:6" x14ac:dyDescent="0.25">
      <c r="F6024" t="str">
        <f t="shared" si="94"/>
        <v/>
      </c>
    </row>
    <row r="6025" spans="6:6" x14ac:dyDescent="0.25">
      <c r="F6025" t="str">
        <f t="shared" si="94"/>
        <v/>
      </c>
    </row>
    <row r="6026" spans="6:6" x14ac:dyDescent="0.25">
      <c r="F6026" t="str">
        <f t="shared" si="94"/>
        <v/>
      </c>
    </row>
    <row r="6027" spans="6:6" x14ac:dyDescent="0.25">
      <c r="F6027" t="str">
        <f t="shared" si="94"/>
        <v/>
      </c>
    </row>
    <row r="6028" spans="6:6" x14ac:dyDescent="0.25">
      <c r="F6028" t="str">
        <f t="shared" si="94"/>
        <v/>
      </c>
    </row>
    <row r="6029" spans="6:6" x14ac:dyDescent="0.25">
      <c r="F6029" t="str">
        <f t="shared" si="94"/>
        <v/>
      </c>
    </row>
    <row r="6030" spans="6:6" x14ac:dyDescent="0.25">
      <c r="F6030" t="str">
        <f t="shared" si="94"/>
        <v/>
      </c>
    </row>
    <row r="6031" spans="6:6" x14ac:dyDescent="0.25">
      <c r="F6031" t="str">
        <f t="shared" si="94"/>
        <v/>
      </c>
    </row>
    <row r="6032" spans="6:6" x14ac:dyDescent="0.25">
      <c r="F6032" t="str">
        <f t="shared" si="94"/>
        <v/>
      </c>
    </row>
    <row r="6033" spans="6:6" x14ac:dyDescent="0.25">
      <c r="F6033" t="str">
        <f t="shared" si="94"/>
        <v/>
      </c>
    </row>
    <row r="6034" spans="6:6" x14ac:dyDescent="0.25">
      <c r="F6034" t="str">
        <f t="shared" si="94"/>
        <v/>
      </c>
    </row>
    <row r="6035" spans="6:6" x14ac:dyDescent="0.25">
      <c r="F6035" t="str">
        <f t="shared" si="94"/>
        <v/>
      </c>
    </row>
    <row r="6036" spans="6:6" x14ac:dyDescent="0.25">
      <c r="F6036" t="str">
        <f t="shared" si="94"/>
        <v/>
      </c>
    </row>
    <row r="6037" spans="6:6" x14ac:dyDescent="0.25">
      <c r="F6037" t="str">
        <f t="shared" si="94"/>
        <v/>
      </c>
    </row>
    <row r="6038" spans="6:6" x14ac:dyDescent="0.25">
      <c r="F6038" t="str">
        <f t="shared" si="94"/>
        <v/>
      </c>
    </row>
    <row r="6039" spans="6:6" x14ac:dyDescent="0.25">
      <c r="F6039" t="str">
        <f t="shared" si="94"/>
        <v/>
      </c>
    </row>
    <row r="6040" spans="6:6" x14ac:dyDescent="0.25">
      <c r="F6040" t="str">
        <f t="shared" si="94"/>
        <v/>
      </c>
    </row>
    <row r="6041" spans="6:6" x14ac:dyDescent="0.25">
      <c r="F6041" t="str">
        <f t="shared" si="94"/>
        <v/>
      </c>
    </row>
    <row r="6042" spans="6:6" x14ac:dyDescent="0.25">
      <c r="F6042" t="str">
        <f t="shared" si="94"/>
        <v/>
      </c>
    </row>
    <row r="6043" spans="6:6" x14ac:dyDescent="0.25">
      <c r="F6043" t="str">
        <f t="shared" si="94"/>
        <v/>
      </c>
    </row>
    <row r="6044" spans="6:6" x14ac:dyDescent="0.25">
      <c r="F6044" t="str">
        <f t="shared" si="94"/>
        <v/>
      </c>
    </row>
    <row r="6045" spans="6:6" x14ac:dyDescent="0.25">
      <c r="F6045" t="str">
        <f t="shared" si="94"/>
        <v/>
      </c>
    </row>
    <row r="6046" spans="6:6" x14ac:dyDescent="0.25">
      <c r="F6046" t="str">
        <f t="shared" si="94"/>
        <v/>
      </c>
    </row>
    <row r="6047" spans="6:6" x14ac:dyDescent="0.25">
      <c r="F6047" t="str">
        <f t="shared" si="94"/>
        <v/>
      </c>
    </row>
    <row r="6048" spans="6:6" x14ac:dyDescent="0.25">
      <c r="F6048" t="str">
        <f t="shared" si="94"/>
        <v/>
      </c>
    </row>
    <row r="6049" spans="6:6" x14ac:dyDescent="0.25">
      <c r="F6049" t="str">
        <f t="shared" si="94"/>
        <v/>
      </c>
    </row>
    <row r="6050" spans="6:6" x14ac:dyDescent="0.25">
      <c r="F6050" t="str">
        <f t="shared" si="94"/>
        <v/>
      </c>
    </row>
    <row r="6051" spans="6:6" x14ac:dyDescent="0.25">
      <c r="F6051" t="str">
        <f t="shared" si="94"/>
        <v/>
      </c>
    </row>
    <row r="6052" spans="6:6" x14ac:dyDescent="0.25">
      <c r="F6052" t="str">
        <f t="shared" si="94"/>
        <v/>
      </c>
    </row>
    <row r="6053" spans="6:6" x14ac:dyDescent="0.25">
      <c r="F6053" t="str">
        <f t="shared" si="94"/>
        <v/>
      </c>
    </row>
    <row r="6054" spans="6:6" x14ac:dyDescent="0.25">
      <c r="F6054" t="str">
        <f t="shared" si="94"/>
        <v/>
      </c>
    </row>
    <row r="6055" spans="6:6" x14ac:dyDescent="0.25">
      <c r="F6055" t="str">
        <f t="shared" si="94"/>
        <v/>
      </c>
    </row>
    <row r="6056" spans="6:6" x14ac:dyDescent="0.25">
      <c r="F6056" t="str">
        <f t="shared" si="94"/>
        <v/>
      </c>
    </row>
    <row r="6057" spans="6:6" x14ac:dyDescent="0.25">
      <c r="F6057" t="str">
        <f t="shared" si="94"/>
        <v/>
      </c>
    </row>
    <row r="6058" spans="6:6" x14ac:dyDescent="0.25">
      <c r="F6058" t="str">
        <f t="shared" si="94"/>
        <v/>
      </c>
    </row>
    <row r="6059" spans="6:6" x14ac:dyDescent="0.25">
      <c r="F6059" t="str">
        <f t="shared" si="94"/>
        <v/>
      </c>
    </row>
    <row r="6060" spans="6:6" x14ac:dyDescent="0.25">
      <c r="F6060" t="str">
        <f t="shared" si="94"/>
        <v/>
      </c>
    </row>
    <row r="6061" spans="6:6" x14ac:dyDescent="0.25">
      <c r="F6061" t="str">
        <f t="shared" si="94"/>
        <v/>
      </c>
    </row>
    <row r="6062" spans="6:6" x14ac:dyDescent="0.25">
      <c r="F6062" t="str">
        <f t="shared" si="94"/>
        <v/>
      </c>
    </row>
    <row r="6063" spans="6:6" x14ac:dyDescent="0.25">
      <c r="F6063" t="str">
        <f t="shared" si="94"/>
        <v/>
      </c>
    </row>
    <row r="6064" spans="6:6" x14ac:dyDescent="0.25">
      <c r="F6064" t="str">
        <f t="shared" si="94"/>
        <v/>
      </c>
    </row>
    <row r="6065" spans="6:6" x14ac:dyDescent="0.25">
      <c r="F6065" t="str">
        <f t="shared" si="94"/>
        <v/>
      </c>
    </row>
    <row r="6066" spans="6:6" x14ac:dyDescent="0.25">
      <c r="F6066" t="str">
        <f t="shared" si="94"/>
        <v/>
      </c>
    </row>
    <row r="6067" spans="6:6" x14ac:dyDescent="0.25">
      <c r="F6067" t="str">
        <f t="shared" si="94"/>
        <v/>
      </c>
    </row>
    <row r="6068" spans="6:6" x14ac:dyDescent="0.25">
      <c r="F6068" t="str">
        <f t="shared" si="94"/>
        <v/>
      </c>
    </row>
    <row r="6069" spans="6:6" x14ac:dyDescent="0.25">
      <c r="F6069" t="str">
        <f t="shared" si="94"/>
        <v/>
      </c>
    </row>
    <row r="6070" spans="6:6" x14ac:dyDescent="0.25">
      <c r="F6070" t="str">
        <f t="shared" si="94"/>
        <v/>
      </c>
    </row>
    <row r="6071" spans="6:6" x14ac:dyDescent="0.25">
      <c r="F6071" t="str">
        <f t="shared" si="94"/>
        <v/>
      </c>
    </row>
    <row r="6072" spans="6:6" x14ac:dyDescent="0.25">
      <c r="F6072" t="str">
        <f t="shared" si="94"/>
        <v/>
      </c>
    </row>
    <row r="6073" spans="6:6" x14ac:dyDescent="0.25">
      <c r="F6073" t="str">
        <f t="shared" si="94"/>
        <v/>
      </c>
    </row>
    <row r="6074" spans="6:6" x14ac:dyDescent="0.25">
      <c r="F6074" t="str">
        <f t="shared" si="94"/>
        <v/>
      </c>
    </row>
    <row r="6075" spans="6:6" x14ac:dyDescent="0.25">
      <c r="F6075" t="str">
        <f t="shared" si="94"/>
        <v/>
      </c>
    </row>
    <row r="6076" spans="6:6" x14ac:dyDescent="0.25">
      <c r="F6076" t="str">
        <f t="shared" si="94"/>
        <v/>
      </c>
    </row>
    <row r="6077" spans="6:6" x14ac:dyDescent="0.25">
      <c r="F6077" t="str">
        <f t="shared" si="94"/>
        <v/>
      </c>
    </row>
    <row r="6078" spans="6:6" x14ac:dyDescent="0.25">
      <c r="F6078" t="str">
        <f t="shared" si="94"/>
        <v/>
      </c>
    </row>
    <row r="6079" spans="6:6" x14ac:dyDescent="0.25">
      <c r="F6079" t="str">
        <f t="shared" si="94"/>
        <v/>
      </c>
    </row>
    <row r="6080" spans="6:6" x14ac:dyDescent="0.25">
      <c r="F6080" t="str">
        <f t="shared" si="94"/>
        <v/>
      </c>
    </row>
    <row r="6081" spans="6:6" x14ac:dyDescent="0.25">
      <c r="F6081" t="str">
        <f t="shared" si="94"/>
        <v/>
      </c>
    </row>
    <row r="6082" spans="6:6" x14ac:dyDescent="0.25">
      <c r="F6082" t="str">
        <f t="shared" si="94"/>
        <v/>
      </c>
    </row>
    <row r="6083" spans="6:6" x14ac:dyDescent="0.25">
      <c r="F6083" t="str">
        <f t="shared" ref="F6083:F6146" si="95">CONCATENATE(A6083,B6083,C6083,D6083,E6083)</f>
        <v/>
      </c>
    </row>
    <row r="6084" spans="6:6" x14ac:dyDescent="0.25">
      <c r="F6084" t="str">
        <f t="shared" si="95"/>
        <v/>
      </c>
    </row>
    <row r="6085" spans="6:6" x14ac:dyDescent="0.25">
      <c r="F6085" t="str">
        <f t="shared" si="95"/>
        <v/>
      </c>
    </row>
    <row r="6086" spans="6:6" x14ac:dyDescent="0.25">
      <c r="F6086" t="str">
        <f t="shared" si="95"/>
        <v/>
      </c>
    </row>
    <row r="6087" spans="6:6" x14ac:dyDescent="0.25">
      <c r="F6087" t="str">
        <f t="shared" si="95"/>
        <v/>
      </c>
    </row>
    <row r="6088" spans="6:6" x14ac:dyDescent="0.25">
      <c r="F6088" t="str">
        <f t="shared" si="95"/>
        <v/>
      </c>
    </row>
    <row r="6089" spans="6:6" x14ac:dyDescent="0.25">
      <c r="F6089" t="str">
        <f t="shared" si="95"/>
        <v/>
      </c>
    </row>
    <row r="6090" spans="6:6" x14ac:dyDescent="0.25">
      <c r="F6090" t="str">
        <f t="shared" si="95"/>
        <v/>
      </c>
    </row>
    <row r="6091" spans="6:6" x14ac:dyDescent="0.25">
      <c r="F6091" t="str">
        <f t="shared" si="95"/>
        <v/>
      </c>
    </row>
    <row r="6092" spans="6:6" x14ac:dyDescent="0.25">
      <c r="F6092" t="str">
        <f t="shared" si="95"/>
        <v/>
      </c>
    </row>
    <row r="6093" spans="6:6" x14ac:dyDescent="0.25">
      <c r="F6093" t="str">
        <f t="shared" si="95"/>
        <v/>
      </c>
    </row>
    <row r="6094" spans="6:6" x14ac:dyDescent="0.25">
      <c r="F6094" t="str">
        <f t="shared" si="95"/>
        <v/>
      </c>
    </row>
    <row r="6095" spans="6:6" x14ac:dyDescent="0.25">
      <c r="F6095" t="str">
        <f t="shared" si="95"/>
        <v/>
      </c>
    </row>
    <row r="6096" spans="6:6" x14ac:dyDescent="0.25">
      <c r="F6096" t="str">
        <f t="shared" si="95"/>
        <v/>
      </c>
    </row>
    <row r="6097" spans="6:6" x14ac:dyDescent="0.25">
      <c r="F6097" t="str">
        <f t="shared" si="95"/>
        <v/>
      </c>
    </row>
    <row r="6098" spans="6:6" x14ac:dyDescent="0.25">
      <c r="F6098" t="str">
        <f t="shared" si="95"/>
        <v/>
      </c>
    </row>
    <row r="6099" spans="6:6" x14ac:dyDescent="0.25">
      <c r="F6099" t="str">
        <f t="shared" si="95"/>
        <v/>
      </c>
    </row>
    <row r="6100" spans="6:6" x14ac:dyDescent="0.25">
      <c r="F6100" t="str">
        <f t="shared" si="95"/>
        <v/>
      </c>
    </row>
    <row r="6101" spans="6:6" x14ac:dyDescent="0.25">
      <c r="F6101" t="str">
        <f t="shared" si="95"/>
        <v/>
      </c>
    </row>
    <row r="6102" spans="6:6" x14ac:dyDescent="0.25">
      <c r="F6102" t="str">
        <f t="shared" si="95"/>
        <v/>
      </c>
    </row>
    <row r="6103" spans="6:6" x14ac:dyDescent="0.25">
      <c r="F6103" t="str">
        <f t="shared" si="95"/>
        <v/>
      </c>
    </row>
    <row r="6104" spans="6:6" x14ac:dyDescent="0.25">
      <c r="F6104" t="str">
        <f t="shared" si="95"/>
        <v/>
      </c>
    </row>
    <row r="6105" spans="6:6" x14ac:dyDescent="0.25">
      <c r="F6105" t="str">
        <f t="shared" si="95"/>
        <v/>
      </c>
    </row>
    <row r="6106" spans="6:6" x14ac:dyDescent="0.25">
      <c r="F6106" t="str">
        <f t="shared" si="95"/>
        <v/>
      </c>
    </row>
    <row r="6107" spans="6:6" x14ac:dyDescent="0.25">
      <c r="F6107" t="str">
        <f t="shared" si="95"/>
        <v/>
      </c>
    </row>
    <row r="6108" spans="6:6" x14ac:dyDescent="0.25">
      <c r="F6108" t="str">
        <f t="shared" si="95"/>
        <v/>
      </c>
    </row>
    <row r="6109" spans="6:6" x14ac:dyDescent="0.25">
      <c r="F6109" t="str">
        <f t="shared" si="95"/>
        <v/>
      </c>
    </row>
    <row r="6110" spans="6:6" x14ac:dyDescent="0.25">
      <c r="F6110" t="str">
        <f t="shared" si="95"/>
        <v/>
      </c>
    </row>
    <row r="6111" spans="6:6" x14ac:dyDescent="0.25">
      <c r="F6111" t="str">
        <f t="shared" si="95"/>
        <v/>
      </c>
    </row>
    <row r="6112" spans="6:6" x14ac:dyDescent="0.25">
      <c r="F6112" t="str">
        <f t="shared" si="95"/>
        <v/>
      </c>
    </row>
    <row r="6113" spans="6:6" x14ac:dyDescent="0.25">
      <c r="F6113" t="str">
        <f t="shared" si="95"/>
        <v/>
      </c>
    </row>
    <row r="6114" spans="6:6" x14ac:dyDescent="0.25">
      <c r="F6114" t="str">
        <f t="shared" si="95"/>
        <v/>
      </c>
    </row>
    <row r="6115" spans="6:6" x14ac:dyDescent="0.25">
      <c r="F6115" t="str">
        <f t="shared" si="95"/>
        <v/>
      </c>
    </row>
    <row r="6116" spans="6:6" x14ac:dyDescent="0.25">
      <c r="F6116" t="str">
        <f t="shared" si="95"/>
        <v/>
      </c>
    </row>
    <row r="6117" spans="6:6" x14ac:dyDescent="0.25">
      <c r="F6117" t="str">
        <f t="shared" si="95"/>
        <v/>
      </c>
    </row>
    <row r="6118" spans="6:6" x14ac:dyDescent="0.25">
      <c r="F6118" t="str">
        <f t="shared" si="95"/>
        <v/>
      </c>
    </row>
    <row r="6119" spans="6:6" x14ac:dyDescent="0.25">
      <c r="F6119" t="str">
        <f t="shared" si="95"/>
        <v/>
      </c>
    </row>
    <row r="6120" spans="6:6" x14ac:dyDescent="0.25">
      <c r="F6120" t="str">
        <f t="shared" si="95"/>
        <v/>
      </c>
    </row>
    <row r="6121" spans="6:6" x14ac:dyDescent="0.25">
      <c r="F6121" t="str">
        <f t="shared" si="95"/>
        <v/>
      </c>
    </row>
    <row r="6122" spans="6:6" x14ac:dyDescent="0.25">
      <c r="F6122" t="str">
        <f t="shared" si="95"/>
        <v/>
      </c>
    </row>
    <row r="6123" spans="6:6" x14ac:dyDescent="0.25">
      <c r="F6123" t="str">
        <f t="shared" si="95"/>
        <v/>
      </c>
    </row>
    <row r="6124" spans="6:6" x14ac:dyDescent="0.25">
      <c r="F6124" t="str">
        <f t="shared" si="95"/>
        <v/>
      </c>
    </row>
    <row r="6125" spans="6:6" x14ac:dyDescent="0.25">
      <c r="F6125" t="str">
        <f t="shared" si="95"/>
        <v/>
      </c>
    </row>
    <row r="6126" spans="6:6" x14ac:dyDescent="0.25">
      <c r="F6126" t="str">
        <f t="shared" si="95"/>
        <v/>
      </c>
    </row>
    <row r="6127" spans="6:6" x14ac:dyDescent="0.25">
      <c r="F6127" t="str">
        <f t="shared" si="95"/>
        <v/>
      </c>
    </row>
    <row r="6128" spans="6:6" x14ac:dyDescent="0.25">
      <c r="F6128" t="str">
        <f t="shared" si="95"/>
        <v/>
      </c>
    </row>
    <row r="6129" spans="6:6" x14ac:dyDescent="0.25">
      <c r="F6129" t="str">
        <f t="shared" si="95"/>
        <v/>
      </c>
    </row>
    <row r="6130" spans="6:6" x14ac:dyDescent="0.25">
      <c r="F6130" t="str">
        <f t="shared" si="95"/>
        <v/>
      </c>
    </row>
    <row r="6131" spans="6:6" x14ac:dyDescent="0.25">
      <c r="F6131" t="str">
        <f t="shared" si="95"/>
        <v/>
      </c>
    </row>
    <row r="6132" spans="6:6" x14ac:dyDescent="0.25">
      <c r="F6132" t="str">
        <f t="shared" si="95"/>
        <v/>
      </c>
    </row>
    <row r="6133" spans="6:6" x14ac:dyDescent="0.25">
      <c r="F6133" t="str">
        <f t="shared" si="95"/>
        <v/>
      </c>
    </row>
    <row r="6134" spans="6:6" x14ac:dyDescent="0.25">
      <c r="F6134" t="str">
        <f t="shared" si="95"/>
        <v/>
      </c>
    </row>
    <row r="6135" spans="6:6" x14ac:dyDescent="0.25">
      <c r="F6135" t="str">
        <f t="shared" si="95"/>
        <v/>
      </c>
    </row>
    <row r="6136" spans="6:6" x14ac:dyDescent="0.25">
      <c r="F6136" t="str">
        <f t="shared" si="95"/>
        <v/>
      </c>
    </row>
    <row r="6137" spans="6:6" x14ac:dyDescent="0.25">
      <c r="F6137" t="str">
        <f t="shared" si="95"/>
        <v/>
      </c>
    </row>
    <row r="6138" spans="6:6" x14ac:dyDescent="0.25">
      <c r="F6138" t="str">
        <f t="shared" si="95"/>
        <v/>
      </c>
    </row>
    <row r="6139" spans="6:6" x14ac:dyDescent="0.25">
      <c r="F6139" t="str">
        <f t="shared" si="95"/>
        <v/>
      </c>
    </row>
    <row r="6140" spans="6:6" x14ac:dyDescent="0.25">
      <c r="F6140" t="str">
        <f t="shared" si="95"/>
        <v/>
      </c>
    </row>
    <row r="6141" spans="6:6" x14ac:dyDescent="0.25">
      <c r="F6141" t="str">
        <f t="shared" si="95"/>
        <v/>
      </c>
    </row>
    <row r="6142" spans="6:6" x14ac:dyDescent="0.25">
      <c r="F6142" t="str">
        <f t="shared" si="95"/>
        <v/>
      </c>
    </row>
    <row r="6143" spans="6:6" x14ac:dyDescent="0.25">
      <c r="F6143" t="str">
        <f t="shared" si="95"/>
        <v/>
      </c>
    </row>
    <row r="6144" spans="6:6" x14ac:dyDescent="0.25">
      <c r="F6144" t="str">
        <f t="shared" si="95"/>
        <v/>
      </c>
    </row>
    <row r="6145" spans="6:6" x14ac:dyDescent="0.25">
      <c r="F6145" t="str">
        <f t="shared" si="95"/>
        <v/>
      </c>
    </row>
    <row r="6146" spans="6:6" x14ac:dyDescent="0.25">
      <c r="F6146" t="str">
        <f t="shared" si="95"/>
        <v/>
      </c>
    </row>
    <row r="6147" spans="6:6" x14ac:dyDescent="0.25">
      <c r="F6147" t="str">
        <f t="shared" ref="F6147:F6210" si="96">CONCATENATE(A6147,B6147,C6147,D6147,E6147)</f>
        <v/>
      </c>
    </row>
    <row r="6148" spans="6:6" x14ac:dyDescent="0.25">
      <c r="F6148" t="str">
        <f t="shared" si="96"/>
        <v/>
      </c>
    </row>
    <row r="6149" spans="6:6" x14ac:dyDescent="0.25">
      <c r="F6149" t="str">
        <f t="shared" si="96"/>
        <v/>
      </c>
    </row>
    <row r="6150" spans="6:6" x14ac:dyDescent="0.25">
      <c r="F6150" t="str">
        <f t="shared" si="96"/>
        <v/>
      </c>
    </row>
    <row r="6151" spans="6:6" x14ac:dyDescent="0.25">
      <c r="F6151" t="str">
        <f t="shared" si="96"/>
        <v/>
      </c>
    </row>
    <row r="6152" spans="6:6" x14ac:dyDescent="0.25">
      <c r="F6152" t="str">
        <f t="shared" si="96"/>
        <v/>
      </c>
    </row>
    <row r="6153" spans="6:6" x14ac:dyDescent="0.25">
      <c r="F6153" t="str">
        <f t="shared" si="96"/>
        <v/>
      </c>
    </row>
    <row r="6154" spans="6:6" x14ac:dyDescent="0.25">
      <c r="F6154" t="str">
        <f t="shared" si="96"/>
        <v/>
      </c>
    </row>
    <row r="6155" spans="6:6" x14ac:dyDescent="0.25">
      <c r="F6155" t="str">
        <f t="shared" si="96"/>
        <v/>
      </c>
    </row>
    <row r="6156" spans="6:6" x14ac:dyDescent="0.25">
      <c r="F6156" t="str">
        <f t="shared" si="96"/>
        <v/>
      </c>
    </row>
    <row r="6157" spans="6:6" x14ac:dyDescent="0.25">
      <c r="F6157" t="str">
        <f t="shared" si="96"/>
        <v/>
      </c>
    </row>
    <row r="6158" spans="6:6" x14ac:dyDescent="0.25">
      <c r="F6158" t="str">
        <f t="shared" si="96"/>
        <v/>
      </c>
    </row>
    <row r="6159" spans="6:6" x14ac:dyDescent="0.25">
      <c r="F6159" t="str">
        <f t="shared" si="96"/>
        <v/>
      </c>
    </row>
    <row r="6160" spans="6:6" x14ac:dyDescent="0.25">
      <c r="F6160" t="str">
        <f t="shared" si="96"/>
        <v/>
      </c>
    </row>
    <row r="6161" spans="6:6" x14ac:dyDescent="0.25">
      <c r="F6161" t="str">
        <f t="shared" si="96"/>
        <v/>
      </c>
    </row>
    <row r="6162" spans="6:6" x14ac:dyDescent="0.25">
      <c r="F6162" t="str">
        <f t="shared" si="96"/>
        <v/>
      </c>
    </row>
    <row r="6163" spans="6:6" x14ac:dyDescent="0.25">
      <c r="F6163" t="str">
        <f t="shared" si="96"/>
        <v/>
      </c>
    </row>
    <row r="6164" spans="6:6" x14ac:dyDescent="0.25">
      <c r="F6164" t="str">
        <f t="shared" si="96"/>
        <v/>
      </c>
    </row>
    <row r="6165" spans="6:6" x14ac:dyDescent="0.25">
      <c r="F6165" t="str">
        <f t="shared" si="96"/>
        <v/>
      </c>
    </row>
    <row r="6166" spans="6:6" x14ac:dyDescent="0.25">
      <c r="F6166" t="str">
        <f t="shared" si="96"/>
        <v/>
      </c>
    </row>
    <row r="6167" spans="6:6" x14ac:dyDescent="0.25">
      <c r="F6167" t="str">
        <f t="shared" si="96"/>
        <v/>
      </c>
    </row>
    <row r="6168" spans="6:6" x14ac:dyDescent="0.25">
      <c r="F6168" t="str">
        <f t="shared" si="96"/>
        <v/>
      </c>
    </row>
    <row r="6169" spans="6:6" x14ac:dyDescent="0.25">
      <c r="F6169" t="str">
        <f t="shared" si="96"/>
        <v/>
      </c>
    </row>
    <row r="6170" spans="6:6" x14ac:dyDescent="0.25">
      <c r="F6170" t="str">
        <f t="shared" si="96"/>
        <v/>
      </c>
    </row>
    <row r="6171" spans="6:6" x14ac:dyDescent="0.25">
      <c r="F6171" t="str">
        <f t="shared" si="96"/>
        <v/>
      </c>
    </row>
    <row r="6172" spans="6:6" x14ac:dyDescent="0.25">
      <c r="F6172" t="str">
        <f t="shared" si="96"/>
        <v/>
      </c>
    </row>
    <row r="6173" spans="6:6" x14ac:dyDescent="0.25">
      <c r="F6173" t="str">
        <f t="shared" si="96"/>
        <v/>
      </c>
    </row>
    <row r="6174" spans="6:6" x14ac:dyDescent="0.25">
      <c r="F6174" t="str">
        <f t="shared" si="96"/>
        <v/>
      </c>
    </row>
    <row r="6175" spans="6:6" x14ac:dyDescent="0.25">
      <c r="F6175" t="str">
        <f t="shared" si="96"/>
        <v/>
      </c>
    </row>
    <row r="6176" spans="6:6" x14ac:dyDescent="0.25">
      <c r="F6176" t="str">
        <f t="shared" si="96"/>
        <v/>
      </c>
    </row>
    <row r="6177" spans="6:6" x14ac:dyDescent="0.25">
      <c r="F6177" t="str">
        <f t="shared" si="96"/>
        <v/>
      </c>
    </row>
    <row r="6178" spans="6:6" x14ac:dyDescent="0.25">
      <c r="F6178" t="str">
        <f t="shared" si="96"/>
        <v/>
      </c>
    </row>
    <row r="6179" spans="6:6" x14ac:dyDescent="0.25">
      <c r="F6179" t="str">
        <f t="shared" si="96"/>
        <v/>
      </c>
    </row>
    <row r="6180" spans="6:6" x14ac:dyDescent="0.25">
      <c r="F6180" t="str">
        <f t="shared" si="96"/>
        <v/>
      </c>
    </row>
    <row r="6181" spans="6:6" x14ac:dyDescent="0.25">
      <c r="F6181" t="str">
        <f t="shared" si="96"/>
        <v/>
      </c>
    </row>
    <row r="6182" spans="6:6" x14ac:dyDescent="0.25">
      <c r="F6182" t="str">
        <f t="shared" si="96"/>
        <v/>
      </c>
    </row>
    <row r="6183" spans="6:6" x14ac:dyDescent="0.25">
      <c r="F6183" t="str">
        <f t="shared" si="96"/>
        <v/>
      </c>
    </row>
    <row r="6184" spans="6:6" x14ac:dyDescent="0.25">
      <c r="F6184" t="str">
        <f t="shared" si="96"/>
        <v/>
      </c>
    </row>
    <row r="6185" spans="6:6" x14ac:dyDescent="0.25">
      <c r="F6185" t="str">
        <f t="shared" si="96"/>
        <v/>
      </c>
    </row>
    <row r="6186" spans="6:6" x14ac:dyDescent="0.25">
      <c r="F6186" t="str">
        <f t="shared" si="96"/>
        <v/>
      </c>
    </row>
    <row r="6187" spans="6:6" x14ac:dyDescent="0.25">
      <c r="F6187" t="str">
        <f t="shared" si="96"/>
        <v/>
      </c>
    </row>
    <row r="6188" spans="6:6" x14ac:dyDescent="0.25">
      <c r="F6188" t="str">
        <f t="shared" si="96"/>
        <v/>
      </c>
    </row>
    <row r="6189" spans="6:6" x14ac:dyDescent="0.25">
      <c r="F6189" t="str">
        <f t="shared" si="96"/>
        <v/>
      </c>
    </row>
    <row r="6190" spans="6:6" x14ac:dyDescent="0.25">
      <c r="F6190" t="str">
        <f t="shared" si="96"/>
        <v/>
      </c>
    </row>
    <row r="6191" spans="6:6" x14ac:dyDescent="0.25">
      <c r="F6191" t="str">
        <f t="shared" si="96"/>
        <v/>
      </c>
    </row>
    <row r="6192" spans="6:6" x14ac:dyDescent="0.25">
      <c r="F6192" t="str">
        <f t="shared" si="96"/>
        <v/>
      </c>
    </row>
    <row r="6193" spans="6:6" x14ac:dyDescent="0.25">
      <c r="F6193" t="str">
        <f t="shared" si="96"/>
        <v/>
      </c>
    </row>
    <row r="6194" spans="6:6" x14ac:dyDescent="0.25">
      <c r="F6194" t="str">
        <f t="shared" si="96"/>
        <v/>
      </c>
    </row>
    <row r="6195" spans="6:6" x14ac:dyDescent="0.25">
      <c r="F6195" t="str">
        <f t="shared" si="96"/>
        <v/>
      </c>
    </row>
    <row r="6196" spans="6:6" x14ac:dyDescent="0.25">
      <c r="F6196" t="str">
        <f t="shared" si="96"/>
        <v/>
      </c>
    </row>
    <row r="6197" spans="6:6" x14ac:dyDescent="0.25">
      <c r="F6197" t="str">
        <f t="shared" si="96"/>
        <v/>
      </c>
    </row>
    <row r="6198" spans="6:6" x14ac:dyDescent="0.25">
      <c r="F6198" t="str">
        <f t="shared" si="96"/>
        <v/>
      </c>
    </row>
    <row r="6199" spans="6:6" x14ac:dyDescent="0.25">
      <c r="F6199" t="str">
        <f t="shared" si="96"/>
        <v/>
      </c>
    </row>
    <row r="6200" spans="6:6" x14ac:dyDescent="0.25">
      <c r="F6200" t="str">
        <f t="shared" si="96"/>
        <v/>
      </c>
    </row>
    <row r="6201" spans="6:6" x14ac:dyDescent="0.25">
      <c r="F6201" t="str">
        <f t="shared" si="96"/>
        <v/>
      </c>
    </row>
    <row r="6202" spans="6:6" x14ac:dyDescent="0.25">
      <c r="F6202" t="str">
        <f t="shared" si="96"/>
        <v/>
      </c>
    </row>
    <row r="6203" spans="6:6" x14ac:dyDescent="0.25">
      <c r="F6203" t="str">
        <f t="shared" si="96"/>
        <v/>
      </c>
    </row>
    <row r="6204" spans="6:6" x14ac:dyDescent="0.25">
      <c r="F6204" t="str">
        <f t="shared" si="96"/>
        <v/>
      </c>
    </row>
    <row r="6205" spans="6:6" x14ac:dyDescent="0.25">
      <c r="F6205" t="str">
        <f t="shared" si="96"/>
        <v/>
      </c>
    </row>
    <row r="6206" spans="6:6" x14ac:dyDescent="0.25">
      <c r="F6206" t="str">
        <f t="shared" si="96"/>
        <v/>
      </c>
    </row>
    <row r="6207" spans="6:6" x14ac:dyDescent="0.25">
      <c r="F6207" t="str">
        <f t="shared" si="96"/>
        <v/>
      </c>
    </row>
    <row r="6208" spans="6:6" x14ac:dyDescent="0.25">
      <c r="F6208" t="str">
        <f t="shared" si="96"/>
        <v/>
      </c>
    </row>
    <row r="6209" spans="6:6" x14ac:dyDescent="0.25">
      <c r="F6209" t="str">
        <f t="shared" si="96"/>
        <v/>
      </c>
    </row>
    <row r="6210" spans="6:6" x14ac:dyDescent="0.25">
      <c r="F6210" t="str">
        <f t="shared" si="96"/>
        <v/>
      </c>
    </row>
    <row r="6211" spans="6:6" x14ac:dyDescent="0.25">
      <c r="F6211" t="str">
        <f t="shared" ref="F6211:F6274" si="97">CONCATENATE(A6211,B6211,C6211,D6211,E6211)</f>
        <v/>
      </c>
    </row>
    <row r="6212" spans="6:6" x14ac:dyDescent="0.25">
      <c r="F6212" t="str">
        <f t="shared" si="97"/>
        <v/>
      </c>
    </row>
    <row r="6213" spans="6:6" x14ac:dyDescent="0.25">
      <c r="F6213" t="str">
        <f t="shared" si="97"/>
        <v/>
      </c>
    </row>
    <row r="6214" spans="6:6" x14ac:dyDescent="0.25">
      <c r="F6214" t="str">
        <f t="shared" si="97"/>
        <v/>
      </c>
    </row>
    <row r="6215" spans="6:6" x14ac:dyDescent="0.25">
      <c r="F6215" t="str">
        <f t="shared" si="97"/>
        <v/>
      </c>
    </row>
    <row r="6216" spans="6:6" x14ac:dyDescent="0.25">
      <c r="F6216" t="str">
        <f t="shared" si="97"/>
        <v/>
      </c>
    </row>
    <row r="6217" spans="6:6" x14ac:dyDescent="0.25">
      <c r="F6217" t="str">
        <f t="shared" si="97"/>
        <v/>
      </c>
    </row>
    <row r="6218" spans="6:6" x14ac:dyDescent="0.25">
      <c r="F6218" t="str">
        <f t="shared" si="97"/>
        <v/>
      </c>
    </row>
    <row r="6219" spans="6:6" x14ac:dyDescent="0.25">
      <c r="F6219" t="str">
        <f t="shared" si="97"/>
        <v/>
      </c>
    </row>
    <row r="6220" spans="6:6" x14ac:dyDescent="0.25">
      <c r="F6220" t="str">
        <f t="shared" si="97"/>
        <v/>
      </c>
    </row>
    <row r="6221" spans="6:6" x14ac:dyDescent="0.25">
      <c r="F6221" t="str">
        <f t="shared" si="97"/>
        <v/>
      </c>
    </row>
    <row r="6222" spans="6:6" x14ac:dyDescent="0.25">
      <c r="F6222" t="str">
        <f t="shared" si="97"/>
        <v/>
      </c>
    </row>
    <row r="6223" spans="6:6" x14ac:dyDescent="0.25">
      <c r="F6223" t="str">
        <f t="shared" si="97"/>
        <v/>
      </c>
    </row>
    <row r="6224" spans="6:6" x14ac:dyDescent="0.25">
      <c r="F6224" t="str">
        <f t="shared" si="97"/>
        <v/>
      </c>
    </row>
    <row r="6225" spans="6:6" x14ac:dyDescent="0.25">
      <c r="F6225" t="str">
        <f t="shared" si="97"/>
        <v/>
      </c>
    </row>
    <row r="6226" spans="6:6" x14ac:dyDescent="0.25">
      <c r="F6226" t="str">
        <f t="shared" si="97"/>
        <v/>
      </c>
    </row>
    <row r="6227" spans="6:6" x14ac:dyDescent="0.25">
      <c r="F6227" t="str">
        <f t="shared" si="97"/>
        <v/>
      </c>
    </row>
    <row r="6228" spans="6:6" x14ac:dyDescent="0.25">
      <c r="F6228" t="str">
        <f t="shared" si="97"/>
        <v/>
      </c>
    </row>
    <row r="6229" spans="6:6" x14ac:dyDescent="0.25">
      <c r="F6229" t="str">
        <f t="shared" si="97"/>
        <v/>
      </c>
    </row>
    <row r="6230" spans="6:6" x14ac:dyDescent="0.25">
      <c r="F6230" t="str">
        <f t="shared" si="97"/>
        <v/>
      </c>
    </row>
    <row r="6231" spans="6:6" x14ac:dyDescent="0.25">
      <c r="F6231" t="str">
        <f t="shared" si="97"/>
        <v/>
      </c>
    </row>
    <row r="6232" spans="6:6" x14ac:dyDescent="0.25">
      <c r="F6232" t="str">
        <f t="shared" si="97"/>
        <v/>
      </c>
    </row>
    <row r="6233" spans="6:6" x14ac:dyDescent="0.25">
      <c r="F6233" t="str">
        <f t="shared" si="97"/>
        <v/>
      </c>
    </row>
    <row r="6234" spans="6:6" x14ac:dyDescent="0.25">
      <c r="F6234" t="str">
        <f t="shared" si="97"/>
        <v/>
      </c>
    </row>
    <row r="6235" spans="6:6" x14ac:dyDescent="0.25">
      <c r="F6235" t="str">
        <f t="shared" si="97"/>
        <v/>
      </c>
    </row>
    <row r="6236" spans="6:6" x14ac:dyDescent="0.25">
      <c r="F6236" t="str">
        <f t="shared" si="97"/>
        <v/>
      </c>
    </row>
    <row r="6237" spans="6:6" x14ac:dyDescent="0.25">
      <c r="F6237" t="str">
        <f t="shared" si="97"/>
        <v/>
      </c>
    </row>
    <row r="6238" spans="6:6" x14ac:dyDescent="0.25">
      <c r="F6238" t="str">
        <f t="shared" si="97"/>
        <v/>
      </c>
    </row>
    <row r="6239" spans="6:6" x14ac:dyDescent="0.25">
      <c r="F6239" t="str">
        <f t="shared" si="97"/>
        <v/>
      </c>
    </row>
    <row r="6240" spans="6:6" x14ac:dyDescent="0.25">
      <c r="F6240" t="str">
        <f t="shared" si="97"/>
        <v/>
      </c>
    </row>
    <row r="6241" spans="6:6" x14ac:dyDescent="0.25">
      <c r="F6241" t="str">
        <f t="shared" si="97"/>
        <v/>
      </c>
    </row>
    <row r="6242" spans="6:6" x14ac:dyDescent="0.25">
      <c r="F6242" t="str">
        <f t="shared" si="97"/>
        <v/>
      </c>
    </row>
    <row r="6243" spans="6:6" x14ac:dyDescent="0.25">
      <c r="F6243" t="str">
        <f t="shared" si="97"/>
        <v/>
      </c>
    </row>
    <row r="6244" spans="6:6" x14ac:dyDescent="0.25">
      <c r="F6244" t="str">
        <f t="shared" si="97"/>
        <v/>
      </c>
    </row>
    <row r="6245" spans="6:6" x14ac:dyDescent="0.25">
      <c r="F6245" t="str">
        <f t="shared" si="97"/>
        <v/>
      </c>
    </row>
    <row r="6246" spans="6:6" x14ac:dyDescent="0.25">
      <c r="F6246" t="str">
        <f t="shared" si="97"/>
        <v/>
      </c>
    </row>
    <row r="6247" spans="6:6" x14ac:dyDescent="0.25">
      <c r="F6247" t="str">
        <f t="shared" si="97"/>
        <v/>
      </c>
    </row>
    <row r="6248" spans="6:6" x14ac:dyDescent="0.25">
      <c r="F6248" t="str">
        <f t="shared" si="97"/>
        <v/>
      </c>
    </row>
    <row r="6249" spans="6:6" x14ac:dyDescent="0.25">
      <c r="F6249" t="str">
        <f t="shared" si="97"/>
        <v/>
      </c>
    </row>
    <row r="6250" spans="6:6" x14ac:dyDescent="0.25">
      <c r="F6250" t="str">
        <f t="shared" si="97"/>
        <v/>
      </c>
    </row>
    <row r="6251" spans="6:6" x14ac:dyDescent="0.25">
      <c r="F6251" t="str">
        <f t="shared" si="97"/>
        <v/>
      </c>
    </row>
    <row r="6252" spans="6:6" x14ac:dyDescent="0.25">
      <c r="F6252" t="str">
        <f t="shared" si="97"/>
        <v/>
      </c>
    </row>
    <row r="6253" spans="6:6" x14ac:dyDescent="0.25">
      <c r="F6253" t="str">
        <f t="shared" si="97"/>
        <v/>
      </c>
    </row>
    <row r="6254" spans="6:6" x14ac:dyDescent="0.25">
      <c r="F6254" t="str">
        <f t="shared" si="97"/>
        <v/>
      </c>
    </row>
    <row r="6255" spans="6:6" x14ac:dyDescent="0.25">
      <c r="F6255" t="str">
        <f t="shared" si="97"/>
        <v/>
      </c>
    </row>
    <row r="6256" spans="6:6" x14ac:dyDescent="0.25">
      <c r="F6256" t="str">
        <f t="shared" si="97"/>
        <v/>
      </c>
    </row>
    <row r="6257" spans="6:6" x14ac:dyDescent="0.25">
      <c r="F6257" t="str">
        <f t="shared" si="97"/>
        <v/>
      </c>
    </row>
    <row r="6258" spans="6:6" x14ac:dyDescent="0.25">
      <c r="F6258" t="str">
        <f t="shared" si="97"/>
        <v/>
      </c>
    </row>
    <row r="6259" spans="6:6" x14ac:dyDescent="0.25">
      <c r="F6259" t="str">
        <f t="shared" si="97"/>
        <v/>
      </c>
    </row>
    <row r="6260" spans="6:6" x14ac:dyDescent="0.25">
      <c r="F6260" t="str">
        <f t="shared" si="97"/>
        <v/>
      </c>
    </row>
    <row r="6261" spans="6:6" x14ac:dyDescent="0.25">
      <c r="F6261" t="str">
        <f t="shared" si="97"/>
        <v/>
      </c>
    </row>
    <row r="6262" spans="6:6" x14ac:dyDescent="0.25">
      <c r="F6262" t="str">
        <f t="shared" si="97"/>
        <v/>
      </c>
    </row>
    <row r="6263" spans="6:6" x14ac:dyDescent="0.25">
      <c r="F6263" t="str">
        <f t="shared" si="97"/>
        <v/>
      </c>
    </row>
    <row r="6264" spans="6:6" x14ac:dyDescent="0.25">
      <c r="F6264" t="str">
        <f t="shared" si="97"/>
        <v/>
      </c>
    </row>
    <row r="6265" spans="6:6" x14ac:dyDescent="0.25">
      <c r="F6265" t="str">
        <f t="shared" si="97"/>
        <v/>
      </c>
    </row>
    <row r="6266" spans="6:6" x14ac:dyDescent="0.25">
      <c r="F6266" t="str">
        <f t="shared" si="97"/>
        <v/>
      </c>
    </row>
    <row r="6267" spans="6:6" x14ac:dyDescent="0.25">
      <c r="F6267" t="str">
        <f t="shared" si="97"/>
        <v/>
      </c>
    </row>
    <row r="6268" spans="6:6" x14ac:dyDescent="0.25">
      <c r="F6268" t="str">
        <f t="shared" si="97"/>
        <v/>
      </c>
    </row>
    <row r="6269" spans="6:6" x14ac:dyDescent="0.25">
      <c r="F6269" t="str">
        <f t="shared" si="97"/>
        <v/>
      </c>
    </row>
    <row r="6270" spans="6:6" x14ac:dyDescent="0.25">
      <c r="F6270" t="str">
        <f t="shared" si="97"/>
        <v/>
      </c>
    </row>
    <row r="6271" spans="6:6" x14ac:dyDescent="0.25">
      <c r="F6271" t="str">
        <f t="shared" si="97"/>
        <v/>
      </c>
    </row>
    <row r="6272" spans="6:6" x14ac:dyDescent="0.25">
      <c r="F6272" t="str">
        <f t="shared" si="97"/>
        <v/>
      </c>
    </row>
    <row r="6273" spans="6:6" x14ac:dyDescent="0.25">
      <c r="F6273" t="str">
        <f t="shared" si="97"/>
        <v/>
      </c>
    </row>
    <row r="6274" spans="6:6" x14ac:dyDescent="0.25">
      <c r="F6274" t="str">
        <f t="shared" si="97"/>
        <v/>
      </c>
    </row>
    <row r="6275" spans="6:6" x14ac:dyDescent="0.25">
      <c r="F6275" t="str">
        <f t="shared" ref="F6275:F6338" si="98">CONCATENATE(A6275,B6275,C6275,D6275,E6275)</f>
        <v/>
      </c>
    </row>
    <row r="6276" spans="6:6" x14ac:dyDescent="0.25">
      <c r="F6276" t="str">
        <f t="shared" si="98"/>
        <v/>
      </c>
    </row>
    <row r="6277" spans="6:6" x14ac:dyDescent="0.25">
      <c r="F6277" t="str">
        <f t="shared" si="98"/>
        <v/>
      </c>
    </row>
    <row r="6278" spans="6:6" x14ac:dyDescent="0.25">
      <c r="F6278" t="str">
        <f t="shared" si="98"/>
        <v/>
      </c>
    </row>
    <row r="6279" spans="6:6" x14ac:dyDescent="0.25">
      <c r="F6279" t="str">
        <f t="shared" si="98"/>
        <v/>
      </c>
    </row>
    <row r="6280" spans="6:6" x14ac:dyDescent="0.25">
      <c r="F6280" t="str">
        <f t="shared" si="98"/>
        <v/>
      </c>
    </row>
    <row r="6281" spans="6:6" x14ac:dyDescent="0.25">
      <c r="F6281" t="str">
        <f t="shared" si="98"/>
        <v/>
      </c>
    </row>
    <row r="6282" spans="6:6" x14ac:dyDescent="0.25">
      <c r="F6282" t="str">
        <f t="shared" si="98"/>
        <v/>
      </c>
    </row>
    <row r="6283" spans="6:6" x14ac:dyDescent="0.25">
      <c r="F6283" t="str">
        <f t="shared" si="98"/>
        <v/>
      </c>
    </row>
    <row r="6284" spans="6:6" x14ac:dyDescent="0.25">
      <c r="F6284" t="str">
        <f t="shared" si="98"/>
        <v/>
      </c>
    </row>
    <row r="6285" spans="6:6" x14ac:dyDescent="0.25">
      <c r="F6285" t="str">
        <f t="shared" si="98"/>
        <v/>
      </c>
    </row>
    <row r="6286" spans="6:6" x14ac:dyDescent="0.25">
      <c r="F6286" t="str">
        <f t="shared" si="98"/>
        <v/>
      </c>
    </row>
    <row r="6287" spans="6:6" x14ac:dyDescent="0.25">
      <c r="F6287" t="str">
        <f t="shared" si="98"/>
        <v/>
      </c>
    </row>
    <row r="6288" spans="6:6" x14ac:dyDescent="0.25">
      <c r="F6288" t="str">
        <f t="shared" si="98"/>
        <v/>
      </c>
    </row>
    <row r="6289" spans="6:6" x14ac:dyDescent="0.25">
      <c r="F6289" t="str">
        <f t="shared" si="98"/>
        <v/>
      </c>
    </row>
    <row r="6290" spans="6:6" x14ac:dyDescent="0.25">
      <c r="F6290" t="str">
        <f t="shared" si="98"/>
        <v/>
      </c>
    </row>
    <row r="6291" spans="6:6" x14ac:dyDescent="0.25">
      <c r="F6291" t="str">
        <f t="shared" si="98"/>
        <v/>
      </c>
    </row>
    <row r="6292" spans="6:6" x14ac:dyDescent="0.25">
      <c r="F6292" t="str">
        <f t="shared" si="98"/>
        <v/>
      </c>
    </row>
    <row r="6293" spans="6:6" x14ac:dyDescent="0.25">
      <c r="F6293" t="str">
        <f t="shared" si="98"/>
        <v/>
      </c>
    </row>
    <row r="6294" spans="6:6" x14ac:dyDescent="0.25">
      <c r="F6294" t="str">
        <f t="shared" si="98"/>
        <v/>
      </c>
    </row>
    <row r="6295" spans="6:6" x14ac:dyDescent="0.25">
      <c r="F6295" t="str">
        <f t="shared" si="98"/>
        <v/>
      </c>
    </row>
    <row r="6296" spans="6:6" x14ac:dyDescent="0.25">
      <c r="F6296" t="str">
        <f t="shared" si="98"/>
        <v/>
      </c>
    </row>
    <row r="6297" spans="6:6" x14ac:dyDescent="0.25">
      <c r="F6297" t="str">
        <f t="shared" si="98"/>
        <v/>
      </c>
    </row>
    <row r="6298" spans="6:6" x14ac:dyDescent="0.25">
      <c r="F6298" t="str">
        <f t="shared" si="98"/>
        <v/>
      </c>
    </row>
    <row r="6299" spans="6:6" x14ac:dyDescent="0.25">
      <c r="F6299" t="str">
        <f t="shared" si="98"/>
        <v/>
      </c>
    </row>
    <row r="6300" spans="6:6" x14ac:dyDescent="0.25">
      <c r="F6300" t="str">
        <f t="shared" si="98"/>
        <v/>
      </c>
    </row>
    <row r="6301" spans="6:6" x14ac:dyDescent="0.25">
      <c r="F6301" t="str">
        <f t="shared" si="98"/>
        <v/>
      </c>
    </row>
    <row r="6302" spans="6:6" x14ac:dyDescent="0.25">
      <c r="F6302" t="str">
        <f t="shared" si="98"/>
        <v/>
      </c>
    </row>
    <row r="6303" spans="6:6" x14ac:dyDescent="0.25">
      <c r="F6303" t="str">
        <f t="shared" si="98"/>
        <v/>
      </c>
    </row>
    <row r="6304" spans="6:6" x14ac:dyDescent="0.25">
      <c r="F6304" t="str">
        <f t="shared" si="98"/>
        <v/>
      </c>
    </row>
    <row r="6305" spans="6:6" x14ac:dyDescent="0.25">
      <c r="F6305" t="str">
        <f t="shared" si="98"/>
        <v/>
      </c>
    </row>
    <row r="6306" spans="6:6" x14ac:dyDescent="0.25">
      <c r="F6306" t="str">
        <f t="shared" si="98"/>
        <v/>
      </c>
    </row>
    <row r="6307" spans="6:6" x14ac:dyDescent="0.25">
      <c r="F6307" t="str">
        <f t="shared" si="98"/>
        <v/>
      </c>
    </row>
    <row r="6308" spans="6:6" x14ac:dyDescent="0.25">
      <c r="F6308" t="str">
        <f t="shared" si="98"/>
        <v/>
      </c>
    </row>
    <row r="6309" spans="6:6" x14ac:dyDescent="0.25">
      <c r="F6309" t="str">
        <f t="shared" si="98"/>
        <v/>
      </c>
    </row>
    <row r="6310" spans="6:6" x14ac:dyDescent="0.25">
      <c r="F6310" t="str">
        <f t="shared" si="98"/>
        <v/>
      </c>
    </row>
    <row r="6311" spans="6:6" x14ac:dyDescent="0.25">
      <c r="F6311" t="str">
        <f t="shared" si="98"/>
        <v/>
      </c>
    </row>
    <row r="6312" spans="6:6" x14ac:dyDescent="0.25">
      <c r="F6312" t="str">
        <f t="shared" si="98"/>
        <v/>
      </c>
    </row>
    <row r="6313" spans="6:6" x14ac:dyDescent="0.25">
      <c r="F6313" t="str">
        <f t="shared" si="98"/>
        <v/>
      </c>
    </row>
    <row r="6314" spans="6:6" x14ac:dyDescent="0.25">
      <c r="F6314" t="str">
        <f t="shared" si="98"/>
        <v/>
      </c>
    </row>
    <row r="6315" spans="6:6" x14ac:dyDescent="0.25">
      <c r="F6315" t="str">
        <f t="shared" si="98"/>
        <v/>
      </c>
    </row>
    <row r="6316" spans="6:6" x14ac:dyDescent="0.25">
      <c r="F6316" t="str">
        <f t="shared" si="98"/>
        <v/>
      </c>
    </row>
    <row r="6317" spans="6:6" x14ac:dyDescent="0.25">
      <c r="F6317" t="str">
        <f t="shared" si="98"/>
        <v/>
      </c>
    </row>
    <row r="6318" spans="6:6" x14ac:dyDescent="0.25">
      <c r="F6318" t="str">
        <f t="shared" si="98"/>
        <v/>
      </c>
    </row>
    <row r="6319" spans="6:6" x14ac:dyDescent="0.25">
      <c r="F6319" t="str">
        <f t="shared" si="98"/>
        <v/>
      </c>
    </row>
    <row r="6320" spans="6:6" x14ac:dyDescent="0.25">
      <c r="F6320" t="str">
        <f t="shared" si="98"/>
        <v/>
      </c>
    </row>
    <row r="6321" spans="6:6" x14ac:dyDescent="0.25">
      <c r="F6321" t="str">
        <f t="shared" si="98"/>
        <v/>
      </c>
    </row>
    <row r="6322" spans="6:6" x14ac:dyDescent="0.25">
      <c r="F6322" t="str">
        <f t="shared" si="98"/>
        <v/>
      </c>
    </row>
    <row r="6323" spans="6:6" x14ac:dyDescent="0.25">
      <c r="F6323" t="str">
        <f t="shared" si="98"/>
        <v/>
      </c>
    </row>
    <row r="6324" spans="6:6" x14ac:dyDescent="0.25">
      <c r="F6324" t="str">
        <f t="shared" si="98"/>
        <v/>
      </c>
    </row>
    <row r="6325" spans="6:6" x14ac:dyDescent="0.25">
      <c r="F6325" t="str">
        <f t="shared" si="98"/>
        <v/>
      </c>
    </row>
    <row r="6326" spans="6:6" x14ac:dyDescent="0.25">
      <c r="F6326" t="str">
        <f t="shared" si="98"/>
        <v/>
      </c>
    </row>
    <row r="6327" spans="6:6" x14ac:dyDescent="0.25">
      <c r="F6327" t="str">
        <f t="shared" si="98"/>
        <v/>
      </c>
    </row>
    <row r="6328" spans="6:6" x14ac:dyDescent="0.25">
      <c r="F6328" t="str">
        <f t="shared" si="98"/>
        <v/>
      </c>
    </row>
    <row r="6329" spans="6:6" x14ac:dyDescent="0.25">
      <c r="F6329" t="str">
        <f t="shared" si="98"/>
        <v/>
      </c>
    </row>
    <row r="6330" spans="6:6" x14ac:dyDescent="0.25">
      <c r="F6330" t="str">
        <f t="shared" si="98"/>
        <v/>
      </c>
    </row>
    <row r="6331" spans="6:6" x14ac:dyDescent="0.25">
      <c r="F6331" t="str">
        <f t="shared" si="98"/>
        <v/>
      </c>
    </row>
    <row r="6332" spans="6:6" x14ac:dyDescent="0.25">
      <c r="F6332" t="str">
        <f t="shared" si="98"/>
        <v/>
      </c>
    </row>
    <row r="6333" spans="6:6" x14ac:dyDescent="0.25">
      <c r="F6333" t="str">
        <f t="shared" si="98"/>
        <v/>
      </c>
    </row>
    <row r="6334" spans="6:6" x14ac:dyDescent="0.25">
      <c r="F6334" t="str">
        <f t="shared" si="98"/>
        <v/>
      </c>
    </row>
    <row r="6335" spans="6:6" x14ac:dyDescent="0.25">
      <c r="F6335" t="str">
        <f t="shared" si="98"/>
        <v/>
      </c>
    </row>
    <row r="6336" spans="6:6" x14ac:dyDescent="0.25">
      <c r="F6336" t="str">
        <f t="shared" si="98"/>
        <v/>
      </c>
    </row>
    <row r="6337" spans="6:6" x14ac:dyDescent="0.25">
      <c r="F6337" t="str">
        <f t="shared" si="98"/>
        <v/>
      </c>
    </row>
    <row r="6338" spans="6:6" x14ac:dyDescent="0.25">
      <c r="F6338" t="str">
        <f t="shared" si="98"/>
        <v/>
      </c>
    </row>
    <row r="6339" spans="6:6" x14ac:dyDescent="0.25">
      <c r="F6339" t="str">
        <f t="shared" ref="F6339:F6402" si="99">CONCATENATE(A6339,B6339,C6339,D6339,E6339)</f>
        <v/>
      </c>
    </row>
    <row r="6340" spans="6:6" x14ac:dyDescent="0.25">
      <c r="F6340" t="str">
        <f t="shared" si="99"/>
        <v/>
      </c>
    </row>
    <row r="6341" spans="6:6" x14ac:dyDescent="0.25">
      <c r="F6341" t="str">
        <f t="shared" si="99"/>
        <v/>
      </c>
    </row>
    <row r="6342" spans="6:6" x14ac:dyDescent="0.25">
      <c r="F6342" t="str">
        <f t="shared" si="99"/>
        <v/>
      </c>
    </row>
    <row r="6343" spans="6:6" x14ac:dyDescent="0.25">
      <c r="F6343" t="str">
        <f t="shared" si="99"/>
        <v/>
      </c>
    </row>
    <row r="6344" spans="6:6" x14ac:dyDescent="0.25">
      <c r="F6344" t="str">
        <f t="shared" si="99"/>
        <v/>
      </c>
    </row>
    <row r="6345" spans="6:6" x14ac:dyDescent="0.25">
      <c r="F6345" t="str">
        <f t="shared" si="99"/>
        <v/>
      </c>
    </row>
    <row r="6346" spans="6:6" x14ac:dyDescent="0.25">
      <c r="F6346" t="str">
        <f t="shared" si="99"/>
        <v/>
      </c>
    </row>
    <row r="6347" spans="6:6" x14ac:dyDescent="0.25">
      <c r="F6347" t="str">
        <f t="shared" si="99"/>
        <v/>
      </c>
    </row>
    <row r="6348" spans="6:6" x14ac:dyDescent="0.25">
      <c r="F6348" t="str">
        <f t="shared" si="99"/>
        <v/>
      </c>
    </row>
    <row r="6349" spans="6:6" x14ac:dyDescent="0.25">
      <c r="F6349" t="str">
        <f t="shared" si="99"/>
        <v/>
      </c>
    </row>
    <row r="6350" spans="6:6" x14ac:dyDescent="0.25">
      <c r="F6350" t="str">
        <f t="shared" si="99"/>
        <v/>
      </c>
    </row>
    <row r="6351" spans="6:6" x14ac:dyDescent="0.25">
      <c r="F6351" t="str">
        <f t="shared" si="99"/>
        <v/>
      </c>
    </row>
    <row r="6352" spans="6:6" x14ac:dyDescent="0.25">
      <c r="F6352" t="str">
        <f t="shared" si="99"/>
        <v/>
      </c>
    </row>
    <row r="6353" spans="6:6" x14ac:dyDescent="0.25">
      <c r="F6353" t="str">
        <f t="shared" si="99"/>
        <v/>
      </c>
    </row>
    <row r="6354" spans="6:6" x14ac:dyDescent="0.25">
      <c r="F6354" t="str">
        <f t="shared" si="99"/>
        <v/>
      </c>
    </row>
    <row r="6355" spans="6:6" x14ac:dyDescent="0.25">
      <c r="F6355" t="str">
        <f t="shared" si="99"/>
        <v/>
      </c>
    </row>
    <row r="6356" spans="6:6" x14ac:dyDescent="0.25">
      <c r="F6356" t="str">
        <f t="shared" si="99"/>
        <v/>
      </c>
    </row>
    <row r="6357" spans="6:6" x14ac:dyDescent="0.25">
      <c r="F6357" t="str">
        <f t="shared" si="99"/>
        <v/>
      </c>
    </row>
    <row r="6358" spans="6:6" x14ac:dyDescent="0.25">
      <c r="F6358" t="str">
        <f t="shared" si="99"/>
        <v/>
      </c>
    </row>
    <row r="6359" spans="6:6" x14ac:dyDescent="0.25">
      <c r="F6359" t="str">
        <f t="shared" si="99"/>
        <v/>
      </c>
    </row>
    <row r="6360" spans="6:6" x14ac:dyDescent="0.25">
      <c r="F6360" t="str">
        <f t="shared" si="99"/>
        <v/>
      </c>
    </row>
    <row r="6361" spans="6:6" x14ac:dyDescent="0.25">
      <c r="F6361" t="str">
        <f t="shared" si="99"/>
        <v/>
      </c>
    </row>
    <row r="6362" spans="6:6" x14ac:dyDescent="0.25">
      <c r="F6362" t="str">
        <f t="shared" si="99"/>
        <v/>
      </c>
    </row>
    <row r="6363" spans="6:6" x14ac:dyDescent="0.25">
      <c r="F6363" t="str">
        <f t="shared" si="99"/>
        <v/>
      </c>
    </row>
    <row r="6364" spans="6:6" x14ac:dyDescent="0.25">
      <c r="F6364" t="str">
        <f t="shared" si="99"/>
        <v/>
      </c>
    </row>
    <row r="6365" spans="6:6" x14ac:dyDescent="0.25">
      <c r="F6365" t="str">
        <f t="shared" si="99"/>
        <v/>
      </c>
    </row>
    <row r="6366" spans="6:6" x14ac:dyDescent="0.25">
      <c r="F6366" t="str">
        <f t="shared" si="99"/>
        <v/>
      </c>
    </row>
    <row r="6367" spans="6:6" x14ac:dyDescent="0.25">
      <c r="F6367" t="str">
        <f t="shared" si="99"/>
        <v/>
      </c>
    </row>
    <row r="6368" spans="6:6" x14ac:dyDescent="0.25">
      <c r="F6368" t="str">
        <f t="shared" si="99"/>
        <v/>
      </c>
    </row>
    <row r="6369" spans="6:6" x14ac:dyDescent="0.25">
      <c r="F6369" t="str">
        <f t="shared" si="99"/>
        <v/>
      </c>
    </row>
    <row r="6370" spans="6:6" x14ac:dyDescent="0.25">
      <c r="F6370" t="str">
        <f t="shared" si="99"/>
        <v/>
      </c>
    </row>
    <row r="6371" spans="6:6" x14ac:dyDescent="0.25">
      <c r="F6371" t="str">
        <f t="shared" si="99"/>
        <v/>
      </c>
    </row>
    <row r="6372" spans="6:6" x14ac:dyDescent="0.25">
      <c r="F6372" t="str">
        <f t="shared" si="99"/>
        <v/>
      </c>
    </row>
    <row r="6373" spans="6:6" x14ac:dyDescent="0.25">
      <c r="F6373" t="str">
        <f t="shared" si="99"/>
        <v/>
      </c>
    </row>
    <row r="6374" spans="6:6" x14ac:dyDescent="0.25">
      <c r="F6374" t="str">
        <f t="shared" si="99"/>
        <v/>
      </c>
    </row>
    <row r="6375" spans="6:6" x14ac:dyDescent="0.25">
      <c r="F6375" t="str">
        <f t="shared" si="99"/>
        <v/>
      </c>
    </row>
    <row r="6376" spans="6:6" x14ac:dyDescent="0.25">
      <c r="F6376" t="str">
        <f t="shared" si="99"/>
        <v/>
      </c>
    </row>
    <row r="6377" spans="6:6" x14ac:dyDescent="0.25">
      <c r="F6377" t="str">
        <f t="shared" si="99"/>
        <v/>
      </c>
    </row>
    <row r="6378" spans="6:6" x14ac:dyDescent="0.25">
      <c r="F6378" t="str">
        <f t="shared" si="99"/>
        <v/>
      </c>
    </row>
    <row r="6379" spans="6:6" x14ac:dyDescent="0.25">
      <c r="F6379" t="str">
        <f t="shared" si="99"/>
        <v/>
      </c>
    </row>
    <row r="6380" spans="6:6" x14ac:dyDescent="0.25">
      <c r="F6380" t="str">
        <f t="shared" si="99"/>
        <v/>
      </c>
    </row>
    <row r="6381" spans="6:6" x14ac:dyDescent="0.25">
      <c r="F6381" t="str">
        <f t="shared" si="99"/>
        <v/>
      </c>
    </row>
    <row r="6382" spans="6:6" x14ac:dyDescent="0.25">
      <c r="F6382" t="str">
        <f t="shared" si="99"/>
        <v/>
      </c>
    </row>
    <row r="6383" spans="6:6" x14ac:dyDescent="0.25">
      <c r="F6383" t="str">
        <f t="shared" si="99"/>
        <v/>
      </c>
    </row>
    <row r="6384" spans="6:6" x14ac:dyDescent="0.25">
      <c r="F6384" t="str">
        <f t="shared" si="99"/>
        <v/>
      </c>
    </row>
    <row r="6385" spans="6:6" x14ac:dyDescent="0.25">
      <c r="F6385" t="str">
        <f t="shared" si="99"/>
        <v/>
      </c>
    </row>
    <row r="6386" spans="6:6" x14ac:dyDescent="0.25">
      <c r="F6386" t="str">
        <f t="shared" si="99"/>
        <v/>
      </c>
    </row>
    <row r="6387" spans="6:6" x14ac:dyDescent="0.25">
      <c r="F6387" t="str">
        <f t="shared" si="99"/>
        <v/>
      </c>
    </row>
    <row r="6388" spans="6:6" x14ac:dyDescent="0.25">
      <c r="F6388" t="str">
        <f t="shared" si="99"/>
        <v/>
      </c>
    </row>
    <row r="6389" spans="6:6" x14ac:dyDescent="0.25">
      <c r="F6389" t="str">
        <f t="shared" si="99"/>
        <v/>
      </c>
    </row>
    <row r="6390" spans="6:6" x14ac:dyDescent="0.25">
      <c r="F6390" t="str">
        <f t="shared" si="99"/>
        <v/>
      </c>
    </row>
    <row r="6391" spans="6:6" x14ac:dyDescent="0.25">
      <c r="F6391" t="str">
        <f t="shared" si="99"/>
        <v/>
      </c>
    </row>
    <row r="6392" spans="6:6" x14ac:dyDescent="0.25">
      <c r="F6392" t="str">
        <f t="shared" si="99"/>
        <v/>
      </c>
    </row>
    <row r="6393" spans="6:6" x14ac:dyDescent="0.25">
      <c r="F6393" t="str">
        <f t="shared" si="99"/>
        <v/>
      </c>
    </row>
    <row r="6394" spans="6:6" x14ac:dyDescent="0.25">
      <c r="F6394" t="str">
        <f t="shared" si="99"/>
        <v/>
      </c>
    </row>
    <row r="6395" spans="6:6" x14ac:dyDescent="0.25">
      <c r="F6395" t="str">
        <f t="shared" si="99"/>
        <v/>
      </c>
    </row>
    <row r="6396" spans="6:6" x14ac:dyDescent="0.25">
      <c r="F6396" t="str">
        <f t="shared" si="99"/>
        <v/>
      </c>
    </row>
    <row r="6397" spans="6:6" x14ac:dyDescent="0.25">
      <c r="F6397" t="str">
        <f t="shared" si="99"/>
        <v/>
      </c>
    </row>
    <row r="6398" spans="6:6" x14ac:dyDescent="0.25">
      <c r="F6398" t="str">
        <f t="shared" si="99"/>
        <v/>
      </c>
    </row>
    <row r="6399" spans="6:6" x14ac:dyDescent="0.25">
      <c r="F6399" t="str">
        <f t="shared" si="99"/>
        <v/>
      </c>
    </row>
    <row r="6400" spans="6:6" x14ac:dyDescent="0.25">
      <c r="F6400" t="str">
        <f t="shared" si="99"/>
        <v/>
      </c>
    </row>
    <row r="6401" spans="6:6" x14ac:dyDescent="0.25">
      <c r="F6401" t="str">
        <f t="shared" si="99"/>
        <v/>
      </c>
    </row>
    <row r="6402" spans="6:6" x14ac:dyDescent="0.25">
      <c r="F6402" t="str">
        <f t="shared" si="99"/>
        <v/>
      </c>
    </row>
    <row r="6403" spans="6:6" x14ac:dyDescent="0.25">
      <c r="F6403" t="str">
        <f t="shared" ref="F6403:F6466" si="100">CONCATENATE(A6403,B6403,C6403,D6403,E6403)</f>
        <v/>
      </c>
    </row>
    <row r="6404" spans="6:6" x14ac:dyDescent="0.25">
      <c r="F6404" t="str">
        <f t="shared" si="100"/>
        <v/>
      </c>
    </row>
    <row r="6405" spans="6:6" x14ac:dyDescent="0.25">
      <c r="F6405" t="str">
        <f t="shared" si="100"/>
        <v/>
      </c>
    </row>
    <row r="6406" spans="6:6" x14ac:dyDescent="0.25">
      <c r="F6406" t="str">
        <f t="shared" si="100"/>
        <v/>
      </c>
    </row>
    <row r="6407" spans="6:6" x14ac:dyDescent="0.25">
      <c r="F6407" t="str">
        <f t="shared" si="100"/>
        <v/>
      </c>
    </row>
    <row r="6408" spans="6:6" x14ac:dyDescent="0.25">
      <c r="F6408" t="str">
        <f t="shared" si="100"/>
        <v/>
      </c>
    </row>
    <row r="6409" spans="6:6" x14ac:dyDescent="0.25">
      <c r="F6409" t="str">
        <f t="shared" si="100"/>
        <v/>
      </c>
    </row>
    <row r="6410" spans="6:6" x14ac:dyDescent="0.25">
      <c r="F6410" t="str">
        <f t="shared" si="100"/>
        <v/>
      </c>
    </row>
    <row r="6411" spans="6:6" x14ac:dyDescent="0.25">
      <c r="F6411" t="str">
        <f t="shared" si="100"/>
        <v/>
      </c>
    </row>
    <row r="6412" spans="6:6" x14ac:dyDescent="0.25">
      <c r="F6412" t="str">
        <f t="shared" si="100"/>
        <v/>
      </c>
    </row>
    <row r="6413" spans="6:6" x14ac:dyDescent="0.25">
      <c r="F6413" t="str">
        <f t="shared" si="100"/>
        <v/>
      </c>
    </row>
    <row r="6414" spans="6:6" x14ac:dyDescent="0.25">
      <c r="F6414" t="str">
        <f t="shared" si="100"/>
        <v/>
      </c>
    </row>
    <row r="6415" spans="6:6" x14ac:dyDescent="0.25">
      <c r="F6415" t="str">
        <f t="shared" si="100"/>
        <v/>
      </c>
    </row>
    <row r="6416" spans="6:6" x14ac:dyDescent="0.25">
      <c r="F6416" t="str">
        <f t="shared" si="100"/>
        <v/>
      </c>
    </row>
    <row r="6417" spans="6:6" x14ac:dyDescent="0.25">
      <c r="F6417" t="str">
        <f t="shared" si="100"/>
        <v/>
      </c>
    </row>
    <row r="6418" spans="6:6" x14ac:dyDescent="0.25">
      <c r="F6418" t="str">
        <f t="shared" si="100"/>
        <v/>
      </c>
    </row>
    <row r="6419" spans="6:6" x14ac:dyDescent="0.25">
      <c r="F6419" t="str">
        <f t="shared" si="100"/>
        <v/>
      </c>
    </row>
    <row r="6420" spans="6:6" x14ac:dyDescent="0.25">
      <c r="F6420" t="str">
        <f t="shared" si="100"/>
        <v/>
      </c>
    </row>
    <row r="6421" spans="6:6" x14ac:dyDescent="0.25">
      <c r="F6421" t="str">
        <f t="shared" si="100"/>
        <v/>
      </c>
    </row>
    <row r="6422" spans="6:6" x14ac:dyDescent="0.25">
      <c r="F6422" t="str">
        <f t="shared" si="100"/>
        <v/>
      </c>
    </row>
    <row r="6423" spans="6:6" x14ac:dyDescent="0.25">
      <c r="F6423" t="str">
        <f t="shared" si="100"/>
        <v/>
      </c>
    </row>
    <row r="6424" spans="6:6" x14ac:dyDescent="0.25">
      <c r="F6424" t="str">
        <f t="shared" si="100"/>
        <v/>
      </c>
    </row>
    <row r="6425" spans="6:6" x14ac:dyDescent="0.25">
      <c r="F6425" t="str">
        <f t="shared" si="100"/>
        <v/>
      </c>
    </row>
    <row r="6426" spans="6:6" x14ac:dyDescent="0.25">
      <c r="F6426" t="str">
        <f t="shared" si="100"/>
        <v/>
      </c>
    </row>
    <row r="6427" spans="6:6" x14ac:dyDescent="0.25">
      <c r="F6427" t="str">
        <f t="shared" si="100"/>
        <v/>
      </c>
    </row>
    <row r="6428" spans="6:6" x14ac:dyDescent="0.25">
      <c r="F6428" t="str">
        <f t="shared" si="100"/>
        <v/>
      </c>
    </row>
    <row r="6429" spans="6:6" x14ac:dyDescent="0.25">
      <c r="F6429" t="str">
        <f t="shared" si="100"/>
        <v/>
      </c>
    </row>
    <row r="6430" spans="6:6" x14ac:dyDescent="0.25">
      <c r="F6430" t="str">
        <f t="shared" si="100"/>
        <v/>
      </c>
    </row>
    <row r="6431" spans="6:6" x14ac:dyDescent="0.25">
      <c r="F6431" t="str">
        <f t="shared" si="100"/>
        <v/>
      </c>
    </row>
    <row r="6432" spans="6:6" x14ac:dyDescent="0.25">
      <c r="F6432" t="str">
        <f t="shared" si="100"/>
        <v/>
      </c>
    </row>
    <row r="6433" spans="6:6" x14ac:dyDescent="0.25">
      <c r="F6433" t="str">
        <f t="shared" si="100"/>
        <v/>
      </c>
    </row>
    <row r="6434" spans="6:6" x14ac:dyDescent="0.25">
      <c r="F6434" t="str">
        <f t="shared" si="100"/>
        <v/>
      </c>
    </row>
    <row r="6435" spans="6:6" x14ac:dyDescent="0.25">
      <c r="F6435" t="str">
        <f t="shared" si="100"/>
        <v/>
      </c>
    </row>
    <row r="6436" spans="6:6" x14ac:dyDescent="0.25">
      <c r="F6436" t="str">
        <f t="shared" si="100"/>
        <v/>
      </c>
    </row>
    <row r="6437" spans="6:6" x14ac:dyDescent="0.25">
      <c r="F6437" t="str">
        <f t="shared" si="100"/>
        <v/>
      </c>
    </row>
    <row r="6438" spans="6:6" x14ac:dyDescent="0.25">
      <c r="F6438" t="str">
        <f t="shared" si="100"/>
        <v/>
      </c>
    </row>
    <row r="6439" spans="6:6" x14ac:dyDescent="0.25">
      <c r="F6439" t="str">
        <f t="shared" si="100"/>
        <v/>
      </c>
    </row>
    <row r="6440" spans="6:6" x14ac:dyDescent="0.25">
      <c r="F6440" t="str">
        <f t="shared" si="100"/>
        <v/>
      </c>
    </row>
    <row r="6441" spans="6:6" x14ac:dyDescent="0.25">
      <c r="F6441" t="str">
        <f t="shared" si="100"/>
        <v/>
      </c>
    </row>
    <row r="6442" spans="6:6" x14ac:dyDescent="0.25">
      <c r="F6442" t="str">
        <f t="shared" si="100"/>
        <v/>
      </c>
    </row>
    <row r="6443" spans="6:6" x14ac:dyDescent="0.25">
      <c r="F6443" t="str">
        <f t="shared" si="100"/>
        <v/>
      </c>
    </row>
    <row r="6444" spans="6:6" x14ac:dyDescent="0.25">
      <c r="F6444" t="str">
        <f t="shared" si="100"/>
        <v/>
      </c>
    </row>
    <row r="6445" spans="6:6" x14ac:dyDescent="0.25">
      <c r="F6445" t="str">
        <f t="shared" si="100"/>
        <v/>
      </c>
    </row>
    <row r="6446" spans="6:6" x14ac:dyDescent="0.25">
      <c r="F6446" t="str">
        <f t="shared" si="100"/>
        <v/>
      </c>
    </row>
    <row r="6447" spans="6:6" x14ac:dyDescent="0.25">
      <c r="F6447" t="str">
        <f t="shared" si="100"/>
        <v/>
      </c>
    </row>
    <row r="6448" spans="6:6" x14ac:dyDescent="0.25">
      <c r="F6448" t="str">
        <f t="shared" si="100"/>
        <v/>
      </c>
    </row>
    <row r="6449" spans="6:6" x14ac:dyDescent="0.25">
      <c r="F6449" t="str">
        <f t="shared" si="100"/>
        <v/>
      </c>
    </row>
    <row r="6450" spans="6:6" x14ac:dyDescent="0.25">
      <c r="F6450" t="str">
        <f t="shared" si="100"/>
        <v/>
      </c>
    </row>
    <row r="6451" spans="6:6" x14ac:dyDescent="0.25">
      <c r="F6451" t="str">
        <f t="shared" si="100"/>
        <v/>
      </c>
    </row>
    <row r="6452" spans="6:6" x14ac:dyDescent="0.25">
      <c r="F6452" t="str">
        <f t="shared" si="100"/>
        <v/>
      </c>
    </row>
    <row r="6453" spans="6:6" x14ac:dyDescent="0.25">
      <c r="F6453" t="str">
        <f t="shared" si="100"/>
        <v/>
      </c>
    </row>
    <row r="6454" spans="6:6" x14ac:dyDescent="0.25">
      <c r="F6454" t="str">
        <f t="shared" si="100"/>
        <v/>
      </c>
    </row>
    <row r="6455" spans="6:6" x14ac:dyDescent="0.25">
      <c r="F6455" t="str">
        <f t="shared" si="100"/>
        <v/>
      </c>
    </row>
    <row r="6456" spans="6:6" x14ac:dyDescent="0.25">
      <c r="F6456" t="str">
        <f t="shared" si="100"/>
        <v/>
      </c>
    </row>
    <row r="6457" spans="6:6" x14ac:dyDescent="0.25">
      <c r="F6457" t="str">
        <f t="shared" si="100"/>
        <v/>
      </c>
    </row>
    <row r="6458" spans="6:6" x14ac:dyDescent="0.25">
      <c r="F6458" t="str">
        <f t="shared" si="100"/>
        <v/>
      </c>
    </row>
    <row r="6459" spans="6:6" x14ac:dyDescent="0.25">
      <c r="F6459" t="str">
        <f t="shared" si="100"/>
        <v/>
      </c>
    </row>
    <row r="6460" spans="6:6" x14ac:dyDescent="0.25">
      <c r="F6460" t="str">
        <f t="shared" si="100"/>
        <v/>
      </c>
    </row>
    <row r="6461" spans="6:6" x14ac:dyDescent="0.25">
      <c r="F6461" t="str">
        <f t="shared" si="100"/>
        <v/>
      </c>
    </row>
    <row r="6462" spans="6:6" x14ac:dyDescent="0.25">
      <c r="F6462" t="str">
        <f t="shared" si="100"/>
        <v/>
      </c>
    </row>
    <row r="6463" spans="6:6" x14ac:dyDescent="0.25">
      <c r="F6463" t="str">
        <f t="shared" si="100"/>
        <v/>
      </c>
    </row>
    <row r="6464" spans="6:6" x14ac:dyDescent="0.25">
      <c r="F6464" t="str">
        <f t="shared" si="100"/>
        <v/>
      </c>
    </row>
    <row r="6465" spans="6:6" x14ac:dyDescent="0.25">
      <c r="F6465" t="str">
        <f t="shared" si="100"/>
        <v/>
      </c>
    </row>
    <row r="6466" spans="6:6" x14ac:dyDescent="0.25">
      <c r="F6466" t="str">
        <f t="shared" si="100"/>
        <v/>
      </c>
    </row>
    <row r="6467" spans="6:6" x14ac:dyDescent="0.25">
      <c r="F6467" t="str">
        <f t="shared" ref="F6467:F6530" si="101">CONCATENATE(A6467,B6467,C6467,D6467,E6467)</f>
        <v/>
      </c>
    </row>
    <row r="6468" spans="6:6" x14ac:dyDescent="0.25">
      <c r="F6468" t="str">
        <f t="shared" si="101"/>
        <v/>
      </c>
    </row>
    <row r="6469" spans="6:6" x14ac:dyDescent="0.25">
      <c r="F6469" t="str">
        <f t="shared" si="101"/>
        <v/>
      </c>
    </row>
    <row r="6470" spans="6:6" x14ac:dyDescent="0.25">
      <c r="F6470" t="str">
        <f t="shared" si="101"/>
        <v/>
      </c>
    </row>
    <row r="6471" spans="6:6" x14ac:dyDescent="0.25">
      <c r="F6471" t="str">
        <f t="shared" si="101"/>
        <v/>
      </c>
    </row>
    <row r="6472" spans="6:6" x14ac:dyDescent="0.25">
      <c r="F6472" t="str">
        <f t="shared" si="101"/>
        <v/>
      </c>
    </row>
    <row r="6473" spans="6:6" x14ac:dyDescent="0.25">
      <c r="F6473" t="str">
        <f t="shared" si="101"/>
        <v/>
      </c>
    </row>
    <row r="6474" spans="6:6" x14ac:dyDescent="0.25">
      <c r="F6474" t="str">
        <f t="shared" si="101"/>
        <v/>
      </c>
    </row>
    <row r="6475" spans="6:6" x14ac:dyDescent="0.25">
      <c r="F6475" t="str">
        <f t="shared" si="101"/>
        <v/>
      </c>
    </row>
    <row r="6476" spans="6:6" x14ac:dyDescent="0.25">
      <c r="F6476" t="str">
        <f t="shared" si="101"/>
        <v/>
      </c>
    </row>
    <row r="6477" spans="6:6" x14ac:dyDescent="0.25">
      <c r="F6477" t="str">
        <f t="shared" si="101"/>
        <v/>
      </c>
    </row>
    <row r="6478" spans="6:6" x14ac:dyDescent="0.25">
      <c r="F6478" t="str">
        <f t="shared" si="101"/>
        <v/>
      </c>
    </row>
    <row r="6479" spans="6:6" x14ac:dyDescent="0.25">
      <c r="F6479" t="str">
        <f t="shared" si="101"/>
        <v/>
      </c>
    </row>
    <row r="6480" spans="6:6" x14ac:dyDescent="0.25">
      <c r="F6480" t="str">
        <f t="shared" si="101"/>
        <v/>
      </c>
    </row>
    <row r="6481" spans="6:6" x14ac:dyDescent="0.25">
      <c r="F6481" t="str">
        <f t="shared" si="101"/>
        <v/>
      </c>
    </row>
    <row r="6482" spans="6:6" x14ac:dyDescent="0.25">
      <c r="F6482" t="str">
        <f t="shared" si="101"/>
        <v/>
      </c>
    </row>
    <row r="6483" spans="6:6" x14ac:dyDescent="0.25">
      <c r="F6483" t="str">
        <f t="shared" si="101"/>
        <v/>
      </c>
    </row>
    <row r="6484" spans="6:6" x14ac:dyDescent="0.25">
      <c r="F6484" t="str">
        <f t="shared" si="101"/>
        <v/>
      </c>
    </row>
    <row r="6485" spans="6:6" x14ac:dyDescent="0.25">
      <c r="F6485" t="str">
        <f t="shared" si="101"/>
        <v/>
      </c>
    </row>
    <row r="6486" spans="6:6" x14ac:dyDescent="0.25">
      <c r="F6486" t="str">
        <f t="shared" si="101"/>
        <v/>
      </c>
    </row>
    <row r="6487" spans="6:6" x14ac:dyDescent="0.25">
      <c r="F6487" t="str">
        <f t="shared" si="101"/>
        <v/>
      </c>
    </row>
    <row r="6488" spans="6:6" x14ac:dyDescent="0.25">
      <c r="F6488" t="str">
        <f t="shared" si="101"/>
        <v/>
      </c>
    </row>
    <row r="6489" spans="6:6" x14ac:dyDescent="0.25">
      <c r="F6489" t="str">
        <f t="shared" si="101"/>
        <v/>
      </c>
    </row>
    <row r="6490" spans="6:6" x14ac:dyDescent="0.25">
      <c r="F6490" t="str">
        <f t="shared" si="101"/>
        <v/>
      </c>
    </row>
    <row r="6491" spans="6:6" x14ac:dyDescent="0.25">
      <c r="F6491" t="str">
        <f t="shared" si="101"/>
        <v/>
      </c>
    </row>
    <row r="6492" spans="6:6" x14ac:dyDescent="0.25">
      <c r="F6492" t="str">
        <f t="shared" si="101"/>
        <v/>
      </c>
    </row>
    <row r="6493" spans="6:6" x14ac:dyDescent="0.25">
      <c r="F6493" t="str">
        <f t="shared" si="101"/>
        <v/>
      </c>
    </row>
    <row r="6494" spans="6:6" x14ac:dyDescent="0.25">
      <c r="F6494" t="str">
        <f t="shared" si="101"/>
        <v/>
      </c>
    </row>
    <row r="6495" spans="6:6" x14ac:dyDescent="0.25">
      <c r="F6495" t="str">
        <f t="shared" si="101"/>
        <v/>
      </c>
    </row>
    <row r="6496" spans="6:6" x14ac:dyDescent="0.25">
      <c r="F6496" t="str">
        <f t="shared" si="101"/>
        <v/>
      </c>
    </row>
    <row r="6497" spans="6:6" x14ac:dyDescent="0.25">
      <c r="F6497" t="str">
        <f t="shared" si="101"/>
        <v/>
      </c>
    </row>
    <row r="6498" spans="6:6" x14ac:dyDescent="0.25">
      <c r="F6498" t="str">
        <f t="shared" si="101"/>
        <v/>
      </c>
    </row>
    <row r="6499" spans="6:6" x14ac:dyDescent="0.25">
      <c r="F6499" t="str">
        <f t="shared" si="101"/>
        <v/>
      </c>
    </row>
    <row r="6500" spans="6:6" x14ac:dyDescent="0.25">
      <c r="F6500" t="str">
        <f t="shared" si="101"/>
        <v/>
      </c>
    </row>
    <row r="6501" spans="6:6" x14ac:dyDescent="0.25">
      <c r="F6501" t="str">
        <f t="shared" si="101"/>
        <v/>
      </c>
    </row>
    <row r="6502" spans="6:6" x14ac:dyDescent="0.25">
      <c r="F6502" t="str">
        <f t="shared" si="101"/>
        <v/>
      </c>
    </row>
    <row r="6503" spans="6:6" x14ac:dyDescent="0.25">
      <c r="F6503" t="str">
        <f t="shared" si="101"/>
        <v/>
      </c>
    </row>
    <row r="6504" spans="6:6" x14ac:dyDescent="0.25">
      <c r="F6504" t="str">
        <f t="shared" si="101"/>
        <v/>
      </c>
    </row>
    <row r="6505" spans="6:6" x14ac:dyDescent="0.25">
      <c r="F6505" t="str">
        <f t="shared" si="101"/>
        <v/>
      </c>
    </row>
    <row r="6506" spans="6:6" x14ac:dyDescent="0.25">
      <c r="F6506" t="str">
        <f t="shared" si="101"/>
        <v/>
      </c>
    </row>
    <row r="6507" spans="6:6" x14ac:dyDescent="0.25">
      <c r="F6507" t="str">
        <f t="shared" si="101"/>
        <v/>
      </c>
    </row>
    <row r="6508" spans="6:6" x14ac:dyDescent="0.25">
      <c r="F6508" t="str">
        <f t="shared" si="101"/>
        <v/>
      </c>
    </row>
    <row r="6509" spans="6:6" x14ac:dyDescent="0.25">
      <c r="F6509" t="str">
        <f t="shared" si="101"/>
        <v/>
      </c>
    </row>
    <row r="6510" spans="6:6" x14ac:dyDescent="0.25">
      <c r="F6510" t="str">
        <f t="shared" si="101"/>
        <v/>
      </c>
    </row>
    <row r="6511" spans="6:6" x14ac:dyDescent="0.25">
      <c r="F6511" t="str">
        <f t="shared" si="101"/>
        <v/>
      </c>
    </row>
    <row r="6512" spans="6:6" x14ac:dyDescent="0.25">
      <c r="F6512" t="str">
        <f t="shared" si="101"/>
        <v/>
      </c>
    </row>
    <row r="6513" spans="6:6" x14ac:dyDescent="0.25">
      <c r="F6513" t="str">
        <f t="shared" si="101"/>
        <v/>
      </c>
    </row>
    <row r="6514" spans="6:6" x14ac:dyDescent="0.25">
      <c r="F6514" t="str">
        <f t="shared" si="101"/>
        <v/>
      </c>
    </row>
    <row r="6515" spans="6:6" x14ac:dyDescent="0.25">
      <c r="F6515" t="str">
        <f t="shared" si="101"/>
        <v/>
      </c>
    </row>
    <row r="6516" spans="6:6" x14ac:dyDescent="0.25">
      <c r="F6516" t="str">
        <f t="shared" si="101"/>
        <v/>
      </c>
    </row>
    <row r="6517" spans="6:6" x14ac:dyDescent="0.25">
      <c r="F6517" t="str">
        <f t="shared" si="101"/>
        <v/>
      </c>
    </row>
    <row r="6518" spans="6:6" x14ac:dyDescent="0.25">
      <c r="F6518" t="str">
        <f t="shared" si="101"/>
        <v/>
      </c>
    </row>
    <row r="6519" spans="6:6" x14ac:dyDescent="0.25">
      <c r="F6519" t="str">
        <f t="shared" si="101"/>
        <v/>
      </c>
    </row>
    <row r="6520" spans="6:6" x14ac:dyDescent="0.25">
      <c r="F6520" t="str">
        <f t="shared" si="101"/>
        <v/>
      </c>
    </row>
    <row r="6521" spans="6:6" x14ac:dyDescent="0.25">
      <c r="F6521" t="str">
        <f t="shared" si="101"/>
        <v/>
      </c>
    </row>
    <row r="6522" spans="6:6" x14ac:dyDescent="0.25">
      <c r="F6522" t="str">
        <f t="shared" si="101"/>
        <v/>
      </c>
    </row>
    <row r="6523" spans="6:6" x14ac:dyDescent="0.25">
      <c r="F6523" t="str">
        <f t="shared" si="101"/>
        <v/>
      </c>
    </row>
    <row r="6524" spans="6:6" x14ac:dyDescent="0.25">
      <c r="F6524" t="str">
        <f t="shared" si="101"/>
        <v/>
      </c>
    </row>
    <row r="6525" spans="6:6" x14ac:dyDescent="0.25">
      <c r="F6525" t="str">
        <f t="shared" si="101"/>
        <v/>
      </c>
    </row>
    <row r="6526" spans="6:6" x14ac:dyDescent="0.25">
      <c r="F6526" t="str">
        <f t="shared" si="101"/>
        <v/>
      </c>
    </row>
    <row r="6527" spans="6:6" x14ac:dyDescent="0.25">
      <c r="F6527" t="str">
        <f t="shared" si="101"/>
        <v/>
      </c>
    </row>
    <row r="6528" spans="6:6" x14ac:dyDescent="0.25">
      <c r="F6528" t="str">
        <f t="shared" si="101"/>
        <v/>
      </c>
    </row>
    <row r="6529" spans="6:6" x14ac:dyDescent="0.25">
      <c r="F6529" t="str">
        <f t="shared" si="101"/>
        <v/>
      </c>
    </row>
    <row r="6530" spans="6:6" x14ac:dyDescent="0.25">
      <c r="F6530" t="str">
        <f t="shared" si="101"/>
        <v/>
      </c>
    </row>
    <row r="6531" spans="6:6" x14ac:dyDescent="0.25">
      <c r="F6531" t="str">
        <f t="shared" ref="F6531:F6594" si="102">CONCATENATE(A6531,B6531,C6531,D6531,E6531)</f>
        <v/>
      </c>
    </row>
    <row r="6532" spans="6:6" x14ac:dyDescent="0.25">
      <c r="F6532" t="str">
        <f t="shared" si="102"/>
        <v/>
      </c>
    </row>
    <row r="6533" spans="6:6" x14ac:dyDescent="0.25">
      <c r="F6533" t="str">
        <f t="shared" si="102"/>
        <v/>
      </c>
    </row>
    <row r="6534" spans="6:6" x14ac:dyDescent="0.25">
      <c r="F6534" t="str">
        <f t="shared" si="102"/>
        <v/>
      </c>
    </row>
    <row r="6535" spans="6:6" x14ac:dyDescent="0.25">
      <c r="F6535" t="str">
        <f t="shared" si="102"/>
        <v/>
      </c>
    </row>
    <row r="6536" spans="6:6" x14ac:dyDescent="0.25">
      <c r="F6536" t="str">
        <f t="shared" si="102"/>
        <v/>
      </c>
    </row>
    <row r="6537" spans="6:6" x14ac:dyDescent="0.25">
      <c r="F6537" t="str">
        <f t="shared" si="102"/>
        <v/>
      </c>
    </row>
    <row r="6538" spans="6:6" x14ac:dyDescent="0.25">
      <c r="F6538" t="str">
        <f t="shared" si="102"/>
        <v/>
      </c>
    </row>
    <row r="6539" spans="6:6" x14ac:dyDescent="0.25">
      <c r="F6539" t="str">
        <f t="shared" si="102"/>
        <v/>
      </c>
    </row>
    <row r="6540" spans="6:6" x14ac:dyDescent="0.25">
      <c r="F6540" t="str">
        <f t="shared" si="102"/>
        <v/>
      </c>
    </row>
    <row r="6541" spans="6:6" x14ac:dyDescent="0.25">
      <c r="F6541" t="str">
        <f t="shared" si="102"/>
        <v/>
      </c>
    </row>
    <row r="6542" spans="6:6" x14ac:dyDescent="0.25">
      <c r="F6542" t="str">
        <f t="shared" si="102"/>
        <v/>
      </c>
    </row>
    <row r="6543" spans="6:6" x14ac:dyDescent="0.25">
      <c r="F6543" t="str">
        <f t="shared" si="102"/>
        <v/>
      </c>
    </row>
    <row r="6544" spans="6:6" x14ac:dyDescent="0.25">
      <c r="F6544" t="str">
        <f t="shared" si="102"/>
        <v/>
      </c>
    </row>
    <row r="6545" spans="6:6" x14ac:dyDescent="0.25">
      <c r="F6545" t="str">
        <f t="shared" si="102"/>
        <v/>
      </c>
    </row>
    <row r="6546" spans="6:6" x14ac:dyDescent="0.25">
      <c r="F6546" t="str">
        <f t="shared" si="102"/>
        <v/>
      </c>
    </row>
    <row r="6547" spans="6:6" x14ac:dyDescent="0.25">
      <c r="F6547" t="str">
        <f t="shared" si="102"/>
        <v/>
      </c>
    </row>
    <row r="6548" spans="6:6" x14ac:dyDescent="0.25">
      <c r="F6548" t="str">
        <f t="shared" si="102"/>
        <v/>
      </c>
    </row>
    <row r="6549" spans="6:6" x14ac:dyDescent="0.25">
      <c r="F6549" t="str">
        <f t="shared" si="102"/>
        <v/>
      </c>
    </row>
    <row r="6550" spans="6:6" x14ac:dyDescent="0.25">
      <c r="F6550" t="str">
        <f t="shared" si="102"/>
        <v/>
      </c>
    </row>
    <row r="6551" spans="6:6" x14ac:dyDescent="0.25">
      <c r="F6551" t="str">
        <f t="shared" si="102"/>
        <v/>
      </c>
    </row>
    <row r="6552" spans="6:6" x14ac:dyDescent="0.25">
      <c r="F6552" t="str">
        <f t="shared" si="102"/>
        <v/>
      </c>
    </row>
    <row r="6553" spans="6:6" x14ac:dyDescent="0.25">
      <c r="F6553" t="str">
        <f t="shared" si="102"/>
        <v/>
      </c>
    </row>
    <row r="6554" spans="6:6" x14ac:dyDescent="0.25">
      <c r="F6554" t="str">
        <f t="shared" si="102"/>
        <v/>
      </c>
    </row>
    <row r="6555" spans="6:6" x14ac:dyDescent="0.25">
      <c r="F6555" t="str">
        <f t="shared" si="102"/>
        <v/>
      </c>
    </row>
    <row r="6556" spans="6:6" x14ac:dyDescent="0.25">
      <c r="F6556" t="str">
        <f t="shared" si="102"/>
        <v/>
      </c>
    </row>
    <row r="6557" spans="6:6" x14ac:dyDescent="0.25">
      <c r="F6557" t="str">
        <f t="shared" si="102"/>
        <v/>
      </c>
    </row>
    <row r="6558" spans="6:6" x14ac:dyDescent="0.25">
      <c r="F6558" t="str">
        <f t="shared" si="102"/>
        <v/>
      </c>
    </row>
    <row r="6559" spans="6:6" x14ac:dyDescent="0.25">
      <c r="F6559" t="str">
        <f t="shared" si="102"/>
        <v/>
      </c>
    </row>
    <row r="6560" spans="6:6" x14ac:dyDescent="0.25">
      <c r="F6560" t="str">
        <f t="shared" si="102"/>
        <v/>
      </c>
    </row>
    <row r="6561" spans="6:6" x14ac:dyDescent="0.25">
      <c r="F6561" t="str">
        <f t="shared" si="102"/>
        <v/>
      </c>
    </row>
    <row r="6562" spans="6:6" x14ac:dyDescent="0.25">
      <c r="F6562" t="str">
        <f t="shared" si="102"/>
        <v/>
      </c>
    </row>
    <row r="6563" spans="6:6" x14ac:dyDescent="0.25">
      <c r="F6563" t="str">
        <f t="shared" si="102"/>
        <v/>
      </c>
    </row>
    <row r="6564" spans="6:6" x14ac:dyDescent="0.25">
      <c r="F6564" t="str">
        <f t="shared" si="102"/>
        <v/>
      </c>
    </row>
    <row r="6565" spans="6:6" x14ac:dyDescent="0.25">
      <c r="F6565" t="str">
        <f t="shared" si="102"/>
        <v/>
      </c>
    </row>
    <row r="6566" spans="6:6" x14ac:dyDescent="0.25">
      <c r="F6566" t="str">
        <f t="shared" si="102"/>
        <v/>
      </c>
    </row>
    <row r="6567" spans="6:6" x14ac:dyDescent="0.25">
      <c r="F6567" t="str">
        <f t="shared" si="102"/>
        <v/>
      </c>
    </row>
    <row r="6568" spans="6:6" x14ac:dyDescent="0.25">
      <c r="F6568" t="str">
        <f t="shared" si="102"/>
        <v/>
      </c>
    </row>
    <row r="6569" spans="6:6" x14ac:dyDescent="0.25">
      <c r="F6569" t="str">
        <f t="shared" si="102"/>
        <v/>
      </c>
    </row>
    <row r="6570" spans="6:6" x14ac:dyDescent="0.25">
      <c r="F6570" t="str">
        <f t="shared" si="102"/>
        <v/>
      </c>
    </row>
    <row r="6571" spans="6:6" x14ac:dyDescent="0.25">
      <c r="F6571" t="str">
        <f t="shared" si="102"/>
        <v/>
      </c>
    </row>
    <row r="6572" spans="6:6" x14ac:dyDescent="0.25">
      <c r="F6572" t="str">
        <f t="shared" si="102"/>
        <v/>
      </c>
    </row>
    <row r="6573" spans="6:6" x14ac:dyDescent="0.25">
      <c r="F6573" t="str">
        <f t="shared" si="102"/>
        <v/>
      </c>
    </row>
    <row r="6574" spans="6:6" x14ac:dyDescent="0.25">
      <c r="F6574" t="str">
        <f t="shared" si="102"/>
        <v/>
      </c>
    </row>
    <row r="6575" spans="6:6" x14ac:dyDescent="0.25">
      <c r="F6575" t="str">
        <f t="shared" si="102"/>
        <v/>
      </c>
    </row>
    <row r="6576" spans="6:6" x14ac:dyDescent="0.25">
      <c r="F6576" t="str">
        <f t="shared" si="102"/>
        <v/>
      </c>
    </row>
    <row r="6577" spans="6:6" x14ac:dyDescent="0.25">
      <c r="F6577" t="str">
        <f t="shared" si="102"/>
        <v/>
      </c>
    </row>
    <row r="6578" spans="6:6" x14ac:dyDescent="0.25">
      <c r="F6578" t="str">
        <f t="shared" si="102"/>
        <v/>
      </c>
    </row>
    <row r="6579" spans="6:6" x14ac:dyDescent="0.25">
      <c r="F6579" t="str">
        <f t="shared" si="102"/>
        <v/>
      </c>
    </row>
    <row r="6580" spans="6:6" x14ac:dyDescent="0.25">
      <c r="F6580" t="str">
        <f t="shared" si="102"/>
        <v/>
      </c>
    </row>
    <row r="6581" spans="6:6" x14ac:dyDescent="0.25">
      <c r="F6581" t="str">
        <f t="shared" si="102"/>
        <v/>
      </c>
    </row>
    <row r="6582" spans="6:6" x14ac:dyDescent="0.25">
      <c r="F6582" t="str">
        <f t="shared" si="102"/>
        <v/>
      </c>
    </row>
    <row r="6583" spans="6:6" x14ac:dyDescent="0.25">
      <c r="F6583" t="str">
        <f t="shared" si="102"/>
        <v/>
      </c>
    </row>
    <row r="6584" spans="6:6" x14ac:dyDescent="0.25">
      <c r="F6584" t="str">
        <f t="shared" si="102"/>
        <v/>
      </c>
    </row>
    <row r="6585" spans="6:6" x14ac:dyDescent="0.25">
      <c r="F6585" t="str">
        <f t="shared" si="102"/>
        <v/>
      </c>
    </row>
    <row r="6586" spans="6:6" x14ac:dyDescent="0.25">
      <c r="F6586" t="str">
        <f t="shared" si="102"/>
        <v/>
      </c>
    </row>
    <row r="6587" spans="6:6" x14ac:dyDescent="0.25">
      <c r="F6587" t="str">
        <f t="shared" si="102"/>
        <v/>
      </c>
    </row>
    <row r="6588" spans="6:6" x14ac:dyDescent="0.25">
      <c r="F6588" t="str">
        <f t="shared" si="102"/>
        <v/>
      </c>
    </row>
    <row r="6589" spans="6:6" x14ac:dyDescent="0.25">
      <c r="F6589" t="str">
        <f t="shared" si="102"/>
        <v/>
      </c>
    </row>
    <row r="6590" spans="6:6" x14ac:dyDescent="0.25">
      <c r="F6590" t="str">
        <f t="shared" si="102"/>
        <v/>
      </c>
    </row>
    <row r="6591" spans="6:6" x14ac:dyDescent="0.25">
      <c r="F6591" t="str">
        <f t="shared" si="102"/>
        <v/>
      </c>
    </row>
    <row r="6592" spans="6:6" x14ac:dyDescent="0.25">
      <c r="F6592" t="str">
        <f t="shared" si="102"/>
        <v/>
      </c>
    </row>
    <row r="6593" spans="6:6" x14ac:dyDescent="0.25">
      <c r="F6593" t="str">
        <f t="shared" si="102"/>
        <v/>
      </c>
    </row>
    <row r="6594" spans="6:6" x14ac:dyDescent="0.25">
      <c r="F6594" t="str">
        <f t="shared" si="102"/>
        <v/>
      </c>
    </row>
    <row r="6595" spans="6:6" x14ac:dyDescent="0.25">
      <c r="F6595" t="str">
        <f t="shared" ref="F6595:F6658" si="103">CONCATENATE(A6595,B6595,C6595,D6595,E6595)</f>
        <v/>
      </c>
    </row>
    <row r="6596" spans="6:6" x14ac:dyDescent="0.25">
      <c r="F6596" t="str">
        <f t="shared" si="103"/>
        <v/>
      </c>
    </row>
    <row r="6597" spans="6:6" x14ac:dyDescent="0.25">
      <c r="F6597" t="str">
        <f t="shared" si="103"/>
        <v/>
      </c>
    </row>
    <row r="6598" spans="6:6" x14ac:dyDescent="0.25">
      <c r="F6598" t="str">
        <f t="shared" si="103"/>
        <v/>
      </c>
    </row>
    <row r="6599" spans="6:6" x14ac:dyDescent="0.25">
      <c r="F6599" t="str">
        <f t="shared" si="103"/>
        <v/>
      </c>
    </row>
    <row r="6600" spans="6:6" x14ac:dyDescent="0.25">
      <c r="F6600" t="str">
        <f t="shared" si="103"/>
        <v/>
      </c>
    </row>
    <row r="6601" spans="6:6" x14ac:dyDescent="0.25">
      <c r="F6601" t="str">
        <f t="shared" si="103"/>
        <v/>
      </c>
    </row>
    <row r="6602" spans="6:6" x14ac:dyDescent="0.25">
      <c r="F6602" t="str">
        <f t="shared" si="103"/>
        <v/>
      </c>
    </row>
    <row r="6603" spans="6:6" x14ac:dyDescent="0.25">
      <c r="F6603" t="str">
        <f t="shared" si="103"/>
        <v/>
      </c>
    </row>
    <row r="6604" spans="6:6" x14ac:dyDescent="0.25">
      <c r="F6604" t="str">
        <f t="shared" si="103"/>
        <v/>
      </c>
    </row>
    <row r="6605" spans="6:6" x14ac:dyDescent="0.25">
      <c r="F6605" t="str">
        <f t="shared" si="103"/>
        <v/>
      </c>
    </row>
    <row r="6606" spans="6:6" x14ac:dyDescent="0.25">
      <c r="F6606" t="str">
        <f t="shared" si="103"/>
        <v/>
      </c>
    </row>
    <row r="6607" spans="6:6" x14ac:dyDescent="0.25">
      <c r="F6607" t="str">
        <f t="shared" si="103"/>
        <v/>
      </c>
    </row>
    <row r="6608" spans="6:6" x14ac:dyDescent="0.25">
      <c r="F6608" t="str">
        <f t="shared" si="103"/>
        <v/>
      </c>
    </row>
    <row r="6609" spans="6:6" x14ac:dyDescent="0.25">
      <c r="F6609" t="str">
        <f t="shared" si="103"/>
        <v/>
      </c>
    </row>
    <row r="6610" spans="6:6" x14ac:dyDescent="0.25">
      <c r="F6610" t="str">
        <f t="shared" si="103"/>
        <v/>
      </c>
    </row>
    <row r="6611" spans="6:6" x14ac:dyDescent="0.25">
      <c r="F6611" t="str">
        <f t="shared" si="103"/>
        <v/>
      </c>
    </row>
    <row r="6612" spans="6:6" x14ac:dyDescent="0.25">
      <c r="F6612" t="str">
        <f t="shared" si="103"/>
        <v/>
      </c>
    </row>
    <row r="6613" spans="6:6" x14ac:dyDescent="0.25">
      <c r="F6613" t="str">
        <f t="shared" si="103"/>
        <v/>
      </c>
    </row>
    <row r="6614" spans="6:6" x14ac:dyDescent="0.25">
      <c r="F6614" t="str">
        <f t="shared" si="103"/>
        <v/>
      </c>
    </row>
    <row r="6615" spans="6:6" x14ac:dyDescent="0.25">
      <c r="F6615" t="str">
        <f t="shared" si="103"/>
        <v/>
      </c>
    </row>
    <row r="6616" spans="6:6" x14ac:dyDescent="0.25">
      <c r="F6616" t="str">
        <f t="shared" si="103"/>
        <v/>
      </c>
    </row>
    <row r="6617" spans="6:6" x14ac:dyDescent="0.25">
      <c r="F6617" t="str">
        <f t="shared" si="103"/>
        <v/>
      </c>
    </row>
    <row r="6618" spans="6:6" x14ac:dyDescent="0.25">
      <c r="F6618" t="str">
        <f t="shared" si="103"/>
        <v/>
      </c>
    </row>
    <row r="6619" spans="6:6" x14ac:dyDescent="0.25">
      <c r="F6619" t="str">
        <f t="shared" si="103"/>
        <v/>
      </c>
    </row>
    <row r="6620" spans="6:6" x14ac:dyDescent="0.25">
      <c r="F6620" t="str">
        <f t="shared" si="103"/>
        <v/>
      </c>
    </row>
    <row r="6621" spans="6:6" x14ac:dyDescent="0.25">
      <c r="F6621" t="str">
        <f t="shared" si="103"/>
        <v/>
      </c>
    </row>
    <row r="6622" spans="6:6" x14ac:dyDescent="0.25">
      <c r="F6622" t="str">
        <f t="shared" si="103"/>
        <v/>
      </c>
    </row>
    <row r="6623" spans="6:6" x14ac:dyDescent="0.25">
      <c r="F6623" t="str">
        <f t="shared" si="103"/>
        <v/>
      </c>
    </row>
    <row r="6624" spans="6:6" x14ac:dyDescent="0.25">
      <c r="F6624" t="str">
        <f t="shared" si="103"/>
        <v/>
      </c>
    </row>
    <row r="6625" spans="6:6" x14ac:dyDescent="0.25">
      <c r="F6625" t="str">
        <f t="shared" si="103"/>
        <v/>
      </c>
    </row>
    <row r="6626" spans="6:6" x14ac:dyDescent="0.25">
      <c r="F6626" t="str">
        <f t="shared" si="103"/>
        <v/>
      </c>
    </row>
    <row r="6627" spans="6:6" x14ac:dyDescent="0.25">
      <c r="F6627" t="str">
        <f t="shared" si="103"/>
        <v/>
      </c>
    </row>
    <row r="6628" spans="6:6" x14ac:dyDescent="0.25">
      <c r="F6628" t="str">
        <f t="shared" si="103"/>
        <v/>
      </c>
    </row>
    <row r="6629" spans="6:6" x14ac:dyDescent="0.25">
      <c r="F6629" t="str">
        <f t="shared" si="103"/>
        <v/>
      </c>
    </row>
    <row r="6630" spans="6:6" x14ac:dyDescent="0.25">
      <c r="F6630" t="str">
        <f t="shared" si="103"/>
        <v/>
      </c>
    </row>
    <row r="6631" spans="6:6" x14ac:dyDescent="0.25">
      <c r="F6631" t="str">
        <f t="shared" si="103"/>
        <v/>
      </c>
    </row>
    <row r="6632" spans="6:6" x14ac:dyDescent="0.25">
      <c r="F6632" t="str">
        <f t="shared" si="103"/>
        <v/>
      </c>
    </row>
    <row r="6633" spans="6:6" x14ac:dyDescent="0.25">
      <c r="F6633" t="str">
        <f t="shared" si="103"/>
        <v/>
      </c>
    </row>
    <row r="6634" spans="6:6" x14ac:dyDescent="0.25">
      <c r="F6634" t="str">
        <f t="shared" si="103"/>
        <v/>
      </c>
    </row>
    <row r="6635" spans="6:6" x14ac:dyDescent="0.25">
      <c r="F6635" t="str">
        <f t="shared" si="103"/>
        <v/>
      </c>
    </row>
    <row r="6636" spans="6:6" x14ac:dyDescent="0.25">
      <c r="F6636" t="str">
        <f t="shared" si="103"/>
        <v/>
      </c>
    </row>
    <row r="6637" spans="6:6" x14ac:dyDescent="0.25">
      <c r="F6637" t="str">
        <f t="shared" si="103"/>
        <v/>
      </c>
    </row>
    <row r="6638" spans="6:6" x14ac:dyDescent="0.25">
      <c r="F6638" t="str">
        <f t="shared" si="103"/>
        <v/>
      </c>
    </row>
    <row r="6639" spans="6:6" x14ac:dyDescent="0.25">
      <c r="F6639" t="str">
        <f t="shared" si="103"/>
        <v/>
      </c>
    </row>
    <row r="6640" spans="6:6" x14ac:dyDescent="0.25">
      <c r="F6640" t="str">
        <f t="shared" si="103"/>
        <v/>
      </c>
    </row>
    <row r="6641" spans="6:6" x14ac:dyDescent="0.25">
      <c r="F6641" t="str">
        <f t="shared" si="103"/>
        <v/>
      </c>
    </row>
    <row r="6642" spans="6:6" x14ac:dyDescent="0.25">
      <c r="F6642" t="str">
        <f t="shared" si="103"/>
        <v/>
      </c>
    </row>
    <row r="6643" spans="6:6" x14ac:dyDescent="0.25">
      <c r="F6643" t="str">
        <f t="shared" si="103"/>
        <v/>
      </c>
    </row>
    <row r="6644" spans="6:6" x14ac:dyDescent="0.25">
      <c r="F6644" t="str">
        <f t="shared" si="103"/>
        <v/>
      </c>
    </row>
    <row r="6645" spans="6:6" x14ac:dyDescent="0.25">
      <c r="F6645" t="str">
        <f t="shared" si="103"/>
        <v/>
      </c>
    </row>
    <row r="6646" spans="6:6" x14ac:dyDescent="0.25">
      <c r="F6646" t="str">
        <f t="shared" si="103"/>
        <v/>
      </c>
    </row>
    <row r="6647" spans="6:6" x14ac:dyDescent="0.25">
      <c r="F6647" t="str">
        <f t="shared" si="103"/>
        <v/>
      </c>
    </row>
    <row r="6648" spans="6:6" x14ac:dyDescent="0.25">
      <c r="F6648" t="str">
        <f t="shared" si="103"/>
        <v/>
      </c>
    </row>
    <row r="6649" spans="6:6" x14ac:dyDescent="0.25">
      <c r="F6649" t="str">
        <f t="shared" si="103"/>
        <v/>
      </c>
    </row>
    <row r="6650" spans="6:6" x14ac:dyDescent="0.25">
      <c r="F6650" t="str">
        <f t="shared" si="103"/>
        <v/>
      </c>
    </row>
    <row r="6651" spans="6:6" x14ac:dyDescent="0.25">
      <c r="F6651" t="str">
        <f t="shared" si="103"/>
        <v/>
      </c>
    </row>
    <row r="6652" spans="6:6" x14ac:dyDescent="0.25">
      <c r="F6652" t="str">
        <f t="shared" si="103"/>
        <v/>
      </c>
    </row>
    <row r="6653" spans="6:6" x14ac:dyDescent="0.25">
      <c r="F6653" t="str">
        <f t="shared" si="103"/>
        <v/>
      </c>
    </row>
    <row r="6654" spans="6:6" x14ac:dyDescent="0.25">
      <c r="F6654" t="str">
        <f t="shared" si="103"/>
        <v/>
      </c>
    </row>
    <row r="6655" spans="6:6" x14ac:dyDescent="0.25">
      <c r="F6655" t="str">
        <f t="shared" si="103"/>
        <v/>
      </c>
    </row>
    <row r="6656" spans="6:6" x14ac:dyDescent="0.25">
      <c r="F6656" t="str">
        <f t="shared" si="103"/>
        <v/>
      </c>
    </row>
    <row r="6657" spans="6:6" x14ac:dyDescent="0.25">
      <c r="F6657" t="str">
        <f t="shared" si="103"/>
        <v/>
      </c>
    </row>
    <row r="6658" spans="6:6" x14ac:dyDescent="0.25">
      <c r="F6658" t="str">
        <f t="shared" si="103"/>
        <v/>
      </c>
    </row>
    <row r="6659" spans="6:6" x14ac:dyDescent="0.25">
      <c r="F6659" t="str">
        <f t="shared" ref="F6659:F6722" si="104">CONCATENATE(A6659,B6659,C6659,D6659,E6659)</f>
        <v/>
      </c>
    </row>
    <row r="6660" spans="6:6" x14ac:dyDescent="0.25">
      <c r="F6660" t="str">
        <f t="shared" si="104"/>
        <v/>
      </c>
    </row>
    <row r="6661" spans="6:6" x14ac:dyDescent="0.25">
      <c r="F6661" t="str">
        <f t="shared" si="104"/>
        <v/>
      </c>
    </row>
    <row r="6662" spans="6:6" x14ac:dyDescent="0.25">
      <c r="F6662" t="str">
        <f t="shared" si="104"/>
        <v/>
      </c>
    </row>
    <row r="6663" spans="6:6" x14ac:dyDescent="0.25">
      <c r="F6663" t="str">
        <f t="shared" si="104"/>
        <v/>
      </c>
    </row>
    <row r="6664" spans="6:6" x14ac:dyDescent="0.25">
      <c r="F6664" t="str">
        <f t="shared" si="104"/>
        <v/>
      </c>
    </row>
    <row r="6665" spans="6:6" x14ac:dyDescent="0.25">
      <c r="F6665" t="str">
        <f t="shared" si="104"/>
        <v/>
      </c>
    </row>
    <row r="6666" spans="6:6" x14ac:dyDescent="0.25">
      <c r="F6666" t="str">
        <f t="shared" si="104"/>
        <v/>
      </c>
    </row>
    <row r="6667" spans="6:6" x14ac:dyDescent="0.25">
      <c r="F6667" t="str">
        <f t="shared" si="104"/>
        <v/>
      </c>
    </row>
    <row r="6668" spans="6:6" x14ac:dyDescent="0.25">
      <c r="F6668" t="str">
        <f t="shared" si="104"/>
        <v/>
      </c>
    </row>
    <row r="6669" spans="6:6" x14ac:dyDescent="0.25">
      <c r="F6669" t="str">
        <f t="shared" si="104"/>
        <v/>
      </c>
    </row>
    <row r="6670" spans="6:6" x14ac:dyDescent="0.25">
      <c r="F6670" t="str">
        <f t="shared" si="104"/>
        <v/>
      </c>
    </row>
    <row r="6671" spans="6:6" x14ac:dyDescent="0.25">
      <c r="F6671" t="str">
        <f t="shared" si="104"/>
        <v/>
      </c>
    </row>
    <row r="6672" spans="6:6" x14ac:dyDescent="0.25">
      <c r="F6672" t="str">
        <f t="shared" si="104"/>
        <v/>
      </c>
    </row>
    <row r="6673" spans="6:6" x14ac:dyDescent="0.25">
      <c r="F6673" t="str">
        <f t="shared" si="104"/>
        <v/>
      </c>
    </row>
    <row r="6674" spans="6:6" x14ac:dyDescent="0.25">
      <c r="F6674" t="str">
        <f t="shared" si="104"/>
        <v/>
      </c>
    </row>
    <row r="6675" spans="6:6" x14ac:dyDescent="0.25">
      <c r="F6675" t="str">
        <f t="shared" si="104"/>
        <v/>
      </c>
    </row>
    <row r="6676" spans="6:6" x14ac:dyDescent="0.25">
      <c r="F6676" t="str">
        <f t="shared" si="104"/>
        <v/>
      </c>
    </row>
    <row r="6677" spans="6:6" x14ac:dyDescent="0.25">
      <c r="F6677" t="str">
        <f t="shared" si="104"/>
        <v/>
      </c>
    </row>
    <row r="6678" spans="6:6" x14ac:dyDescent="0.25">
      <c r="F6678" t="str">
        <f t="shared" si="104"/>
        <v/>
      </c>
    </row>
    <row r="6679" spans="6:6" x14ac:dyDescent="0.25">
      <c r="F6679" t="str">
        <f t="shared" si="104"/>
        <v/>
      </c>
    </row>
    <row r="6680" spans="6:6" x14ac:dyDescent="0.25">
      <c r="F6680" t="str">
        <f t="shared" si="104"/>
        <v/>
      </c>
    </row>
    <row r="6681" spans="6:6" x14ac:dyDescent="0.25">
      <c r="F6681" t="str">
        <f t="shared" si="104"/>
        <v/>
      </c>
    </row>
    <row r="6682" spans="6:6" x14ac:dyDescent="0.25">
      <c r="F6682" t="str">
        <f t="shared" si="104"/>
        <v/>
      </c>
    </row>
    <row r="6683" spans="6:6" x14ac:dyDescent="0.25">
      <c r="F6683" t="str">
        <f t="shared" si="104"/>
        <v/>
      </c>
    </row>
    <row r="6684" spans="6:6" x14ac:dyDescent="0.25">
      <c r="F6684" t="str">
        <f t="shared" si="104"/>
        <v/>
      </c>
    </row>
    <row r="6685" spans="6:6" x14ac:dyDescent="0.25">
      <c r="F6685" t="str">
        <f t="shared" si="104"/>
        <v/>
      </c>
    </row>
    <row r="6686" spans="6:6" x14ac:dyDescent="0.25">
      <c r="F6686" t="str">
        <f t="shared" si="104"/>
        <v/>
      </c>
    </row>
    <row r="6687" spans="6:6" x14ac:dyDescent="0.25">
      <c r="F6687" t="str">
        <f t="shared" si="104"/>
        <v/>
      </c>
    </row>
    <row r="6688" spans="6:6" x14ac:dyDescent="0.25">
      <c r="F6688" t="str">
        <f t="shared" si="104"/>
        <v/>
      </c>
    </row>
    <row r="6689" spans="6:6" x14ac:dyDescent="0.25">
      <c r="F6689" t="str">
        <f t="shared" si="104"/>
        <v/>
      </c>
    </row>
    <row r="6690" spans="6:6" x14ac:dyDescent="0.25">
      <c r="F6690" t="str">
        <f t="shared" si="104"/>
        <v/>
      </c>
    </row>
    <row r="6691" spans="6:6" x14ac:dyDescent="0.25">
      <c r="F6691" t="str">
        <f t="shared" si="104"/>
        <v/>
      </c>
    </row>
    <row r="6692" spans="6:6" x14ac:dyDescent="0.25">
      <c r="F6692" t="str">
        <f t="shared" si="104"/>
        <v/>
      </c>
    </row>
    <row r="6693" spans="6:6" x14ac:dyDescent="0.25">
      <c r="F6693" t="str">
        <f t="shared" si="104"/>
        <v/>
      </c>
    </row>
    <row r="6694" spans="6:6" x14ac:dyDescent="0.25">
      <c r="F6694" t="str">
        <f t="shared" si="104"/>
        <v/>
      </c>
    </row>
    <row r="6695" spans="6:6" x14ac:dyDescent="0.25">
      <c r="F6695" t="str">
        <f t="shared" si="104"/>
        <v/>
      </c>
    </row>
    <row r="6696" spans="6:6" x14ac:dyDescent="0.25">
      <c r="F6696" t="str">
        <f t="shared" si="104"/>
        <v/>
      </c>
    </row>
    <row r="6697" spans="6:6" x14ac:dyDescent="0.25">
      <c r="F6697" t="str">
        <f t="shared" si="104"/>
        <v/>
      </c>
    </row>
    <row r="6698" spans="6:6" x14ac:dyDescent="0.25">
      <c r="F6698" t="str">
        <f t="shared" si="104"/>
        <v/>
      </c>
    </row>
    <row r="6699" spans="6:6" x14ac:dyDescent="0.25">
      <c r="F6699" t="str">
        <f t="shared" si="104"/>
        <v/>
      </c>
    </row>
    <row r="6700" spans="6:6" x14ac:dyDescent="0.25">
      <c r="F6700" t="str">
        <f t="shared" si="104"/>
        <v/>
      </c>
    </row>
    <row r="6701" spans="6:6" x14ac:dyDescent="0.25">
      <c r="F6701" t="str">
        <f t="shared" si="104"/>
        <v/>
      </c>
    </row>
    <row r="6702" spans="6:6" x14ac:dyDescent="0.25">
      <c r="F6702" t="str">
        <f t="shared" si="104"/>
        <v/>
      </c>
    </row>
    <row r="6703" spans="6:6" x14ac:dyDescent="0.25">
      <c r="F6703" t="str">
        <f t="shared" si="104"/>
        <v/>
      </c>
    </row>
    <row r="6704" spans="6:6" x14ac:dyDescent="0.25">
      <c r="F6704" t="str">
        <f t="shared" si="104"/>
        <v/>
      </c>
    </row>
    <row r="6705" spans="6:6" x14ac:dyDescent="0.25">
      <c r="F6705" t="str">
        <f t="shared" si="104"/>
        <v/>
      </c>
    </row>
    <row r="6706" spans="6:6" x14ac:dyDescent="0.25">
      <c r="F6706" t="str">
        <f t="shared" si="104"/>
        <v/>
      </c>
    </row>
    <row r="6707" spans="6:6" x14ac:dyDescent="0.25">
      <c r="F6707" t="str">
        <f t="shared" si="104"/>
        <v/>
      </c>
    </row>
    <row r="6708" spans="6:6" x14ac:dyDescent="0.25">
      <c r="F6708" t="str">
        <f t="shared" si="104"/>
        <v/>
      </c>
    </row>
    <row r="6709" spans="6:6" x14ac:dyDescent="0.25">
      <c r="F6709" t="str">
        <f t="shared" si="104"/>
        <v/>
      </c>
    </row>
    <row r="6710" spans="6:6" x14ac:dyDescent="0.25">
      <c r="F6710" t="str">
        <f t="shared" si="104"/>
        <v/>
      </c>
    </row>
    <row r="6711" spans="6:6" x14ac:dyDescent="0.25">
      <c r="F6711" t="str">
        <f t="shared" si="104"/>
        <v/>
      </c>
    </row>
    <row r="6712" spans="6:6" x14ac:dyDescent="0.25">
      <c r="F6712" t="str">
        <f t="shared" si="104"/>
        <v/>
      </c>
    </row>
    <row r="6713" spans="6:6" x14ac:dyDescent="0.25">
      <c r="F6713" t="str">
        <f t="shared" si="104"/>
        <v/>
      </c>
    </row>
    <row r="6714" spans="6:6" x14ac:dyDescent="0.25">
      <c r="F6714" t="str">
        <f t="shared" si="104"/>
        <v/>
      </c>
    </row>
    <row r="6715" spans="6:6" x14ac:dyDescent="0.25">
      <c r="F6715" t="str">
        <f t="shared" si="104"/>
        <v/>
      </c>
    </row>
    <row r="6716" spans="6:6" x14ac:dyDescent="0.25">
      <c r="F6716" t="str">
        <f t="shared" si="104"/>
        <v/>
      </c>
    </row>
    <row r="6717" spans="6:6" x14ac:dyDescent="0.25">
      <c r="F6717" t="str">
        <f t="shared" si="104"/>
        <v/>
      </c>
    </row>
    <row r="6718" spans="6:6" x14ac:dyDescent="0.25">
      <c r="F6718" t="str">
        <f t="shared" si="104"/>
        <v/>
      </c>
    </row>
    <row r="6719" spans="6:6" x14ac:dyDescent="0.25">
      <c r="F6719" t="str">
        <f t="shared" si="104"/>
        <v/>
      </c>
    </row>
    <row r="6720" spans="6:6" x14ac:dyDescent="0.25">
      <c r="F6720" t="str">
        <f t="shared" si="104"/>
        <v/>
      </c>
    </row>
    <row r="6721" spans="6:6" x14ac:dyDescent="0.25">
      <c r="F6721" t="str">
        <f t="shared" si="104"/>
        <v/>
      </c>
    </row>
    <row r="6722" spans="6:6" x14ac:dyDescent="0.25">
      <c r="F6722" t="str">
        <f t="shared" si="104"/>
        <v/>
      </c>
    </row>
    <row r="6723" spans="6:6" x14ac:dyDescent="0.25">
      <c r="F6723" t="str">
        <f t="shared" ref="F6723:F6786" si="105">CONCATENATE(A6723,B6723,C6723,D6723,E6723)</f>
        <v/>
      </c>
    </row>
    <row r="6724" spans="6:6" x14ac:dyDescent="0.25">
      <c r="F6724" t="str">
        <f t="shared" si="105"/>
        <v/>
      </c>
    </row>
    <row r="6725" spans="6:6" x14ac:dyDescent="0.25">
      <c r="F6725" t="str">
        <f t="shared" si="105"/>
        <v/>
      </c>
    </row>
    <row r="6726" spans="6:6" x14ac:dyDescent="0.25">
      <c r="F6726" t="str">
        <f t="shared" si="105"/>
        <v/>
      </c>
    </row>
    <row r="6727" spans="6:6" x14ac:dyDescent="0.25">
      <c r="F6727" t="str">
        <f t="shared" si="105"/>
        <v/>
      </c>
    </row>
    <row r="6728" spans="6:6" x14ac:dyDescent="0.25">
      <c r="F6728" t="str">
        <f t="shared" si="105"/>
        <v/>
      </c>
    </row>
    <row r="6729" spans="6:6" x14ac:dyDescent="0.25">
      <c r="F6729" t="str">
        <f t="shared" si="105"/>
        <v/>
      </c>
    </row>
    <row r="6730" spans="6:6" x14ac:dyDescent="0.25">
      <c r="F6730" t="str">
        <f t="shared" si="105"/>
        <v/>
      </c>
    </row>
    <row r="6731" spans="6:6" x14ac:dyDescent="0.25">
      <c r="F6731" t="str">
        <f t="shared" si="105"/>
        <v/>
      </c>
    </row>
    <row r="6732" spans="6:6" x14ac:dyDescent="0.25">
      <c r="F6732" t="str">
        <f t="shared" si="105"/>
        <v/>
      </c>
    </row>
    <row r="6733" spans="6:6" x14ac:dyDescent="0.25">
      <c r="F6733" t="str">
        <f t="shared" si="105"/>
        <v/>
      </c>
    </row>
    <row r="6734" spans="6:6" x14ac:dyDescent="0.25">
      <c r="F6734" t="str">
        <f t="shared" si="105"/>
        <v/>
      </c>
    </row>
    <row r="6735" spans="6:6" x14ac:dyDescent="0.25">
      <c r="F6735" t="str">
        <f t="shared" si="105"/>
        <v/>
      </c>
    </row>
    <row r="6736" spans="6:6" x14ac:dyDescent="0.25">
      <c r="F6736" t="str">
        <f t="shared" si="105"/>
        <v/>
      </c>
    </row>
    <row r="6737" spans="6:6" x14ac:dyDescent="0.25">
      <c r="F6737" t="str">
        <f t="shared" si="105"/>
        <v/>
      </c>
    </row>
    <row r="6738" spans="6:6" x14ac:dyDescent="0.25">
      <c r="F6738" t="str">
        <f t="shared" si="105"/>
        <v/>
      </c>
    </row>
    <row r="6739" spans="6:6" x14ac:dyDescent="0.25">
      <c r="F6739" t="str">
        <f t="shared" si="105"/>
        <v/>
      </c>
    </row>
    <row r="6740" spans="6:6" x14ac:dyDescent="0.25">
      <c r="F6740" t="str">
        <f t="shared" si="105"/>
        <v/>
      </c>
    </row>
    <row r="6741" spans="6:6" x14ac:dyDescent="0.25">
      <c r="F6741" t="str">
        <f t="shared" si="105"/>
        <v/>
      </c>
    </row>
    <row r="6742" spans="6:6" x14ac:dyDescent="0.25">
      <c r="F6742" t="str">
        <f t="shared" si="105"/>
        <v/>
      </c>
    </row>
    <row r="6743" spans="6:6" x14ac:dyDescent="0.25">
      <c r="F6743" t="str">
        <f t="shared" si="105"/>
        <v/>
      </c>
    </row>
    <row r="6744" spans="6:6" x14ac:dyDescent="0.25">
      <c r="F6744" t="str">
        <f t="shared" si="105"/>
        <v/>
      </c>
    </row>
    <row r="6745" spans="6:6" x14ac:dyDescent="0.25">
      <c r="F6745" t="str">
        <f t="shared" si="105"/>
        <v/>
      </c>
    </row>
    <row r="6746" spans="6:6" x14ac:dyDescent="0.25">
      <c r="F6746" t="str">
        <f t="shared" si="105"/>
        <v/>
      </c>
    </row>
    <row r="6747" spans="6:6" x14ac:dyDescent="0.25">
      <c r="F6747" t="str">
        <f t="shared" si="105"/>
        <v/>
      </c>
    </row>
    <row r="6748" spans="6:6" x14ac:dyDescent="0.25">
      <c r="F6748" t="str">
        <f t="shared" si="105"/>
        <v/>
      </c>
    </row>
    <row r="6749" spans="6:6" x14ac:dyDescent="0.25">
      <c r="F6749" t="str">
        <f t="shared" si="105"/>
        <v/>
      </c>
    </row>
    <row r="6750" spans="6:6" x14ac:dyDescent="0.25">
      <c r="F6750" t="str">
        <f t="shared" si="105"/>
        <v/>
      </c>
    </row>
    <row r="6751" spans="6:6" x14ac:dyDescent="0.25">
      <c r="F6751" t="str">
        <f t="shared" si="105"/>
        <v/>
      </c>
    </row>
    <row r="6752" spans="6:6" x14ac:dyDescent="0.25">
      <c r="F6752" t="str">
        <f t="shared" si="105"/>
        <v/>
      </c>
    </row>
    <row r="6753" spans="6:6" x14ac:dyDescent="0.25">
      <c r="F6753" t="str">
        <f t="shared" si="105"/>
        <v/>
      </c>
    </row>
    <row r="6754" spans="6:6" x14ac:dyDescent="0.25">
      <c r="F6754" t="str">
        <f t="shared" si="105"/>
        <v/>
      </c>
    </row>
    <row r="6755" spans="6:6" x14ac:dyDescent="0.25">
      <c r="F6755" t="str">
        <f t="shared" si="105"/>
        <v/>
      </c>
    </row>
    <row r="6756" spans="6:6" x14ac:dyDescent="0.25">
      <c r="F6756" t="str">
        <f t="shared" si="105"/>
        <v/>
      </c>
    </row>
    <row r="6757" spans="6:6" x14ac:dyDescent="0.25">
      <c r="F6757" t="str">
        <f t="shared" si="105"/>
        <v/>
      </c>
    </row>
    <row r="6758" spans="6:6" x14ac:dyDescent="0.25">
      <c r="F6758" t="str">
        <f t="shared" si="105"/>
        <v/>
      </c>
    </row>
    <row r="6759" spans="6:6" x14ac:dyDescent="0.25">
      <c r="F6759" t="str">
        <f t="shared" si="105"/>
        <v/>
      </c>
    </row>
    <row r="6760" spans="6:6" x14ac:dyDescent="0.25">
      <c r="F6760" t="str">
        <f t="shared" si="105"/>
        <v/>
      </c>
    </row>
    <row r="6761" spans="6:6" x14ac:dyDescent="0.25">
      <c r="F6761" t="str">
        <f t="shared" si="105"/>
        <v/>
      </c>
    </row>
    <row r="6762" spans="6:6" x14ac:dyDescent="0.25">
      <c r="F6762" t="str">
        <f t="shared" si="105"/>
        <v/>
      </c>
    </row>
    <row r="6763" spans="6:6" x14ac:dyDescent="0.25">
      <c r="F6763" t="str">
        <f t="shared" si="105"/>
        <v/>
      </c>
    </row>
    <row r="6764" spans="6:6" x14ac:dyDescent="0.25">
      <c r="F6764" t="str">
        <f t="shared" si="105"/>
        <v/>
      </c>
    </row>
    <row r="6765" spans="6:6" x14ac:dyDescent="0.25">
      <c r="F6765" t="str">
        <f t="shared" si="105"/>
        <v/>
      </c>
    </row>
    <row r="6766" spans="6:6" x14ac:dyDescent="0.25">
      <c r="F6766" t="str">
        <f t="shared" si="105"/>
        <v/>
      </c>
    </row>
    <row r="6767" spans="6:6" x14ac:dyDescent="0.25">
      <c r="F6767" t="str">
        <f t="shared" si="105"/>
        <v/>
      </c>
    </row>
    <row r="6768" spans="6:6" x14ac:dyDescent="0.25">
      <c r="F6768" t="str">
        <f t="shared" si="105"/>
        <v/>
      </c>
    </row>
    <row r="6769" spans="6:6" x14ac:dyDescent="0.25">
      <c r="F6769" t="str">
        <f t="shared" si="105"/>
        <v/>
      </c>
    </row>
    <row r="6770" spans="6:6" x14ac:dyDescent="0.25">
      <c r="F6770" t="str">
        <f t="shared" si="105"/>
        <v/>
      </c>
    </row>
    <row r="6771" spans="6:6" x14ac:dyDescent="0.25">
      <c r="F6771" t="str">
        <f t="shared" si="105"/>
        <v/>
      </c>
    </row>
    <row r="6772" spans="6:6" x14ac:dyDescent="0.25">
      <c r="F6772" t="str">
        <f t="shared" si="105"/>
        <v/>
      </c>
    </row>
    <row r="6773" spans="6:6" x14ac:dyDescent="0.25">
      <c r="F6773" t="str">
        <f t="shared" si="105"/>
        <v/>
      </c>
    </row>
    <row r="6774" spans="6:6" x14ac:dyDescent="0.25">
      <c r="F6774" t="str">
        <f t="shared" si="105"/>
        <v/>
      </c>
    </row>
    <row r="6775" spans="6:6" x14ac:dyDescent="0.25">
      <c r="F6775" t="str">
        <f t="shared" si="105"/>
        <v/>
      </c>
    </row>
    <row r="6776" spans="6:6" x14ac:dyDescent="0.25">
      <c r="F6776" t="str">
        <f t="shared" si="105"/>
        <v/>
      </c>
    </row>
    <row r="6777" spans="6:6" x14ac:dyDescent="0.25">
      <c r="F6777" t="str">
        <f t="shared" si="105"/>
        <v/>
      </c>
    </row>
    <row r="6778" spans="6:6" x14ac:dyDescent="0.25">
      <c r="F6778" t="str">
        <f t="shared" si="105"/>
        <v/>
      </c>
    </row>
    <row r="6779" spans="6:6" x14ac:dyDescent="0.25">
      <c r="F6779" t="str">
        <f t="shared" si="105"/>
        <v/>
      </c>
    </row>
    <row r="6780" spans="6:6" x14ac:dyDescent="0.25">
      <c r="F6780" t="str">
        <f t="shared" si="105"/>
        <v/>
      </c>
    </row>
    <row r="6781" spans="6:6" x14ac:dyDescent="0.25">
      <c r="F6781" t="str">
        <f t="shared" si="105"/>
        <v/>
      </c>
    </row>
    <row r="6782" spans="6:6" x14ac:dyDescent="0.25">
      <c r="F6782" t="str">
        <f t="shared" si="105"/>
        <v/>
      </c>
    </row>
    <row r="6783" spans="6:6" x14ac:dyDescent="0.25">
      <c r="F6783" t="str">
        <f t="shared" si="105"/>
        <v/>
      </c>
    </row>
    <row r="6784" spans="6:6" x14ac:dyDescent="0.25">
      <c r="F6784" t="str">
        <f t="shared" si="105"/>
        <v/>
      </c>
    </row>
    <row r="6785" spans="6:6" x14ac:dyDescent="0.25">
      <c r="F6785" t="str">
        <f t="shared" si="105"/>
        <v/>
      </c>
    </row>
    <row r="6786" spans="6:6" x14ac:dyDescent="0.25">
      <c r="F6786" t="str">
        <f t="shared" si="105"/>
        <v/>
      </c>
    </row>
    <row r="6787" spans="6:6" x14ac:dyDescent="0.25">
      <c r="F6787" t="str">
        <f t="shared" ref="F6787:F6850" si="106">CONCATENATE(A6787,B6787,C6787,D6787,E6787)</f>
        <v/>
      </c>
    </row>
    <row r="6788" spans="6:6" x14ac:dyDescent="0.25">
      <c r="F6788" t="str">
        <f t="shared" si="106"/>
        <v/>
      </c>
    </row>
    <row r="6789" spans="6:6" x14ac:dyDescent="0.25">
      <c r="F6789" t="str">
        <f t="shared" si="106"/>
        <v/>
      </c>
    </row>
    <row r="6790" spans="6:6" x14ac:dyDescent="0.25">
      <c r="F6790" t="str">
        <f t="shared" si="106"/>
        <v/>
      </c>
    </row>
    <row r="6791" spans="6:6" x14ac:dyDescent="0.25">
      <c r="F6791" t="str">
        <f t="shared" si="106"/>
        <v/>
      </c>
    </row>
    <row r="6792" spans="6:6" x14ac:dyDescent="0.25">
      <c r="F6792" t="str">
        <f t="shared" si="106"/>
        <v/>
      </c>
    </row>
    <row r="6793" spans="6:6" x14ac:dyDescent="0.25">
      <c r="F6793" t="str">
        <f t="shared" si="106"/>
        <v/>
      </c>
    </row>
    <row r="6794" spans="6:6" x14ac:dyDescent="0.25">
      <c r="F6794" t="str">
        <f t="shared" si="106"/>
        <v/>
      </c>
    </row>
    <row r="6795" spans="6:6" x14ac:dyDescent="0.25">
      <c r="F6795" t="str">
        <f t="shared" si="106"/>
        <v/>
      </c>
    </row>
    <row r="6796" spans="6:6" x14ac:dyDescent="0.25">
      <c r="F6796" t="str">
        <f t="shared" si="106"/>
        <v/>
      </c>
    </row>
    <row r="6797" spans="6:6" x14ac:dyDescent="0.25">
      <c r="F6797" t="str">
        <f t="shared" si="106"/>
        <v/>
      </c>
    </row>
    <row r="6798" spans="6:6" x14ac:dyDescent="0.25">
      <c r="F6798" t="str">
        <f t="shared" si="106"/>
        <v/>
      </c>
    </row>
    <row r="6799" spans="6:6" x14ac:dyDescent="0.25">
      <c r="F6799" t="str">
        <f t="shared" si="106"/>
        <v/>
      </c>
    </row>
    <row r="6800" spans="6:6" x14ac:dyDescent="0.25">
      <c r="F6800" t="str">
        <f t="shared" si="106"/>
        <v/>
      </c>
    </row>
    <row r="6801" spans="6:6" x14ac:dyDescent="0.25">
      <c r="F6801" t="str">
        <f t="shared" si="106"/>
        <v/>
      </c>
    </row>
    <row r="6802" spans="6:6" x14ac:dyDescent="0.25">
      <c r="F6802" t="str">
        <f t="shared" si="106"/>
        <v/>
      </c>
    </row>
    <row r="6803" spans="6:6" x14ac:dyDescent="0.25">
      <c r="F6803" t="str">
        <f t="shared" si="106"/>
        <v/>
      </c>
    </row>
    <row r="6804" spans="6:6" x14ac:dyDescent="0.25">
      <c r="F6804" t="str">
        <f t="shared" si="106"/>
        <v/>
      </c>
    </row>
    <row r="6805" spans="6:6" x14ac:dyDescent="0.25">
      <c r="F6805" t="str">
        <f t="shared" si="106"/>
        <v/>
      </c>
    </row>
    <row r="6806" spans="6:6" x14ac:dyDescent="0.25">
      <c r="F6806" t="str">
        <f t="shared" si="106"/>
        <v/>
      </c>
    </row>
    <row r="6807" spans="6:6" x14ac:dyDescent="0.25">
      <c r="F6807" t="str">
        <f t="shared" si="106"/>
        <v/>
      </c>
    </row>
    <row r="6808" spans="6:6" x14ac:dyDescent="0.25">
      <c r="F6808" t="str">
        <f t="shared" si="106"/>
        <v/>
      </c>
    </row>
    <row r="6809" spans="6:6" x14ac:dyDescent="0.25">
      <c r="F6809" t="str">
        <f t="shared" si="106"/>
        <v/>
      </c>
    </row>
    <row r="6810" spans="6:6" x14ac:dyDescent="0.25">
      <c r="F6810" t="str">
        <f t="shared" si="106"/>
        <v/>
      </c>
    </row>
    <row r="6811" spans="6:6" x14ac:dyDescent="0.25">
      <c r="F6811" t="str">
        <f t="shared" si="106"/>
        <v/>
      </c>
    </row>
    <row r="6812" spans="6:6" x14ac:dyDescent="0.25">
      <c r="F6812" t="str">
        <f t="shared" si="106"/>
        <v/>
      </c>
    </row>
    <row r="6813" spans="6:6" x14ac:dyDescent="0.25">
      <c r="F6813" t="str">
        <f t="shared" si="106"/>
        <v/>
      </c>
    </row>
    <row r="6814" spans="6:6" x14ac:dyDescent="0.25">
      <c r="F6814" t="str">
        <f t="shared" si="106"/>
        <v/>
      </c>
    </row>
    <row r="6815" spans="6:6" x14ac:dyDescent="0.25">
      <c r="F6815" t="str">
        <f t="shared" si="106"/>
        <v/>
      </c>
    </row>
    <row r="6816" spans="6:6" x14ac:dyDescent="0.25">
      <c r="F6816" t="str">
        <f t="shared" si="106"/>
        <v/>
      </c>
    </row>
    <row r="6817" spans="6:6" x14ac:dyDescent="0.25">
      <c r="F6817" t="str">
        <f t="shared" si="106"/>
        <v/>
      </c>
    </row>
    <row r="6818" spans="6:6" x14ac:dyDescent="0.25">
      <c r="F6818" t="str">
        <f t="shared" si="106"/>
        <v/>
      </c>
    </row>
    <row r="6819" spans="6:6" x14ac:dyDescent="0.25">
      <c r="F6819" t="str">
        <f t="shared" si="106"/>
        <v/>
      </c>
    </row>
    <row r="6820" spans="6:6" x14ac:dyDescent="0.25">
      <c r="F6820" t="str">
        <f t="shared" si="106"/>
        <v/>
      </c>
    </row>
    <row r="6821" spans="6:6" x14ac:dyDescent="0.25">
      <c r="F6821" t="str">
        <f t="shared" si="106"/>
        <v/>
      </c>
    </row>
    <row r="6822" spans="6:6" x14ac:dyDescent="0.25">
      <c r="F6822" t="str">
        <f t="shared" si="106"/>
        <v/>
      </c>
    </row>
    <row r="6823" spans="6:6" x14ac:dyDescent="0.25">
      <c r="F6823" t="str">
        <f t="shared" si="106"/>
        <v/>
      </c>
    </row>
    <row r="6824" spans="6:6" x14ac:dyDescent="0.25">
      <c r="F6824" t="str">
        <f t="shared" si="106"/>
        <v/>
      </c>
    </row>
    <row r="6825" spans="6:6" x14ac:dyDescent="0.25">
      <c r="F6825" t="str">
        <f t="shared" si="106"/>
        <v/>
      </c>
    </row>
    <row r="6826" spans="6:6" x14ac:dyDescent="0.25">
      <c r="F6826" t="str">
        <f t="shared" si="106"/>
        <v/>
      </c>
    </row>
    <row r="6827" spans="6:6" x14ac:dyDescent="0.25">
      <c r="F6827" t="str">
        <f t="shared" si="106"/>
        <v/>
      </c>
    </row>
    <row r="6828" spans="6:6" x14ac:dyDescent="0.25">
      <c r="F6828" t="str">
        <f t="shared" si="106"/>
        <v/>
      </c>
    </row>
    <row r="6829" spans="6:6" x14ac:dyDescent="0.25">
      <c r="F6829" t="str">
        <f t="shared" si="106"/>
        <v/>
      </c>
    </row>
    <row r="6830" spans="6:6" x14ac:dyDescent="0.25">
      <c r="F6830" t="str">
        <f t="shared" si="106"/>
        <v/>
      </c>
    </row>
    <row r="6831" spans="6:6" x14ac:dyDescent="0.25">
      <c r="F6831" t="str">
        <f t="shared" si="106"/>
        <v/>
      </c>
    </row>
    <row r="6832" spans="6:6" x14ac:dyDescent="0.25">
      <c r="F6832" t="str">
        <f t="shared" si="106"/>
        <v/>
      </c>
    </row>
    <row r="6833" spans="6:6" x14ac:dyDescent="0.25">
      <c r="F6833" t="str">
        <f t="shared" si="106"/>
        <v/>
      </c>
    </row>
    <row r="6834" spans="6:6" x14ac:dyDescent="0.25">
      <c r="F6834" t="str">
        <f t="shared" si="106"/>
        <v/>
      </c>
    </row>
    <row r="6835" spans="6:6" x14ac:dyDescent="0.25">
      <c r="F6835" t="str">
        <f t="shared" si="106"/>
        <v/>
      </c>
    </row>
    <row r="6836" spans="6:6" x14ac:dyDescent="0.25">
      <c r="F6836" t="str">
        <f t="shared" si="106"/>
        <v/>
      </c>
    </row>
    <row r="6837" spans="6:6" x14ac:dyDescent="0.25">
      <c r="F6837" t="str">
        <f t="shared" si="106"/>
        <v/>
      </c>
    </row>
    <row r="6838" spans="6:6" x14ac:dyDescent="0.25">
      <c r="F6838" t="str">
        <f t="shared" si="106"/>
        <v/>
      </c>
    </row>
    <row r="6839" spans="6:6" x14ac:dyDescent="0.25">
      <c r="F6839" t="str">
        <f t="shared" si="106"/>
        <v/>
      </c>
    </row>
    <row r="6840" spans="6:6" x14ac:dyDescent="0.25">
      <c r="F6840" t="str">
        <f t="shared" si="106"/>
        <v/>
      </c>
    </row>
    <row r="6841" spans="6:6" x14ac:dyDescent="0.25">
      <c r="F6841" t="str">
        <f t="shared" si="106"/>
        <v/>
      </c>
    </row>
    <row r="6842" spans="6:6" x14ac:dyDescent="0.25">
      <c r="F6842" t="str">
        <f t="shared" si="106"/>
        <v/>
      </c>
    </row>
    <row r="6843" spans="6:6" x14ac:dyDescent="0.25">
      <c r="F6843" t="str">
        <f t="shared" si="106"/>
        <v/>
      </c>
    </row>
    <row r="6844" spans="6:6" x14ac:dyDescent="0.25">
      <c r="F6844" t="str">
        <f t="shared" si="106"/>
        <v/>
      </c>
    </row>
    <row r="6845" spans="6:6" x14ac:dyDescent="0.25">
      <c r="F6845" t="str">
        <f t="shared" si="106"/>
        <v/>
      </c>
    </row>
    <row r="6846" spans="6:6" x14ac:dyDescent="0.25">
      <c r="F6846" t="str">
        <f t="shared" si="106"/>
        <v/>
      </c>
    </row>
    <row r="6847" spans="6:6" x14ac:dyDescent="0.25">
      <c r="F6847" t="str">
        <f t="shared" si="106"/>
        <v/>
      </c>
    </row>
    <row r="6848" spans="6:6" x14ac:dyDescent="0.25">
      <c r="F6848" t="str">
        <f t="shared" si="106"/>
        <v/>
      </c>
    </row>
    <row r="6849" spans="6:6" x14ac:dyDescent="0.25">
      <c r="F6849" t="str">
        <f t="shared" si="106"/>
        <v/>
      </c>
    </row>
    <row r="6850" spans="6:6" x14ac:dyDescent="0.25">
      <c r="F6850" t="str">
        <f t="shared" si="106"/>
        <v/>
      </c>
    </row>
    <row r="6851" spans="6:6" x14ac:dyDescent="0.25">
      <c r="F6851" t="str">
        <f t="shared" ref="F6851:F6914" si="107">CONCATENATE(A6851,B6851,C6851,D6851,E6851)</f>
        <v/>
      </c>
    </row>
    <row r="6852" spans="6:6" x14ac:dyDescent="0.25">
      <c r="F6852" t="str">
        <f t="shared" si="107"/>
        <v/>
      </c>
    </row>
    <row r="6853" spans="6:6" x14ac:dyDescent="0.25">
      <c r="F6853" t="str">
        <f t="shared" si="107"/>
        <v/>
      </c>
    </row>
    <row r="6854" spans="6:6" x14ac:dyDescent="0.25">
      <c r="F6854" t="str">
        <f t="shared" si="107"/>
        <v/>
      </c>
    </row>
    <row r="6855" spans="6:6" x14ac:dyDescent="0.25">
      <c r="F6855" t="str">
        <f t="shared" si="107"/>
        <v/>
      </c>
    </row>
    <row r="6856" spans="6:6" x14ac:dyDescent="0.25">
      <c r="F6856" t="str">
        <f t="shared" si="107"/>
        <v/>
      </c>
    </row>
    <row r="6857" spans="6:6" x14ac:dyDescent="0.25">
      <c r="F6857" t="str">
        <f t="shared" si="107"/>
        <v/>
      </c>
    </row>
    <row r="6858" spans="6:6" x14ac:dyDescent="0.25">
      <c r="F6858" t="str">
        <f t="shared" si="107"/>
        <v/>
      </c>
    </row>
    <row r="6859" spans="6:6" x14ac:dyDescent="0.25">
      <c r="F6859" t="str">
        <f t="shared" si="107"/>
        <v/>
      </c>
    </row>
    <row r="6860" spans="6:6" x14ac:dyDescent="0.25">
      <c r="F6860" t="str">
        <f t="shared" si="107"/>
        <v/>
      </c>
    </row>
    <row r="6861" spans="6:6" x14ac:dyDescent="0.25">
      <c r="F6861" t="str">
        <f t="shared" si="107"/>
        <v/>
      </c>
    </row>
    <row r="6862" spans="6:6" x14ac:dyDescent="0.25">
      <c r="F6862" t="str">
        <f t="shared" si="107"/>
        <v/>
      </c>
    </row>
    <row r="6863" spans="6:6" x14ac:dyDescent="0.25">
      <c r="F6863" t="str">
        <f t="shared" si="107"/>
        <v/>
      </c>
    </row>
    <row r="6864" spans="6:6" x14ac:dyDescent="0.25">
      <c r="F6864" t="str">
        <f t="shared" si="107"/>
        <v/>
      </c>
    </row>
    <row r="6865" spans="6:6" x14ac:dyDescent="0.25">
      <c r="F6865" t="str">
        <f t="shared" si="107"/>
        <v/>
      </c>
    </row>
    <row r="6866" spans="6:6" x14ac:dyDescent="0.25">
      <c r="F6866" t="str">
        <f t="shared" si="107"/>
        <v/>
      </c>
    </row>
    <row r="6867" spans="6:6" x14ac:dyDescent="0.25">
      <c r="F6867" t="str">
        <f t="shared" si="107"/>
        <v/>
      </c>
    </row>
    <row r="6868" spans="6:6" x14ac:dyDescent="0.25">
      <c r="F6868" t="str">
        <f t="shared" si="107"/>
        <v/>
      </c>
    </row>
    <row r="6869" spans="6:6" x14ac:dyDescent="0.25">
      <c r="F6869" t="str">
        <f t="shared" si="107"/>
        <v/>
      </c>
    </row>
    <row r="6870" spans="6:6" x14ac:dyDescent="0.25">
      <c r="F6870" t="str">
        <f t="shared" si="107"/>
        <v/>
      </c>
    </row>
    <row r="6871" spans="6:6" x14ac:dyDescent="0.25">
      <c r="F6871" t="str">
        <f t="shared" si="107"/>
        <v/>
      </c>
    </row>
    <row r="6872" spans="6:6" x14ac:dyDescent="0.25">
      <c r="F6872" t="str">
        <f t="shared" si="107"/>
        <v/>
      </c>
    </row>
    <row r="6873" spans="6:6" x14ac:dyDescent="0.25">
      <c r="F6873" t="str">
        <f t="shared" si="107"/>
        <v/>
      </c>
    </row>
    <row r="6874" spans="6:6" x14ac:dyDescent="0.25">
      <c r="F6874" t="str">
        <f t="shared" si="107"/>
        <v/>
      </c>
    </row>
    <row r="6875" spans="6:6" x14ac:dyDescent="0.25">
      <c r="F6875" t="str">
        <f t="shared" si="107"/>
        <v/>
      </c>
    </row>
    <row r="6876" spans="6:6" x14ac:dyDescent="0.25">
      <c r="F6876" t="str">
        <f t="shared" si="107"/>
        <v/>
      </c>
    </row>
    <row r="6877" spans="6:6" x14ac:dyDescent="0.25">
      <c r="F6877" t="str">
        <f t="shared" si="107"/>
        <v/>
      </c>
    </row>
    <row r="6878" spans="6:6" x14ac:dyDescent="0.25">
      <c r="F6878" t="str">
        <f t="shared" si="107"/>
        <v/>
      </c>
    </row>
    <row r="6879" spans="6:6" x14ac:dyDescent="0.25">
      <c r="F6879" t="str">
        <f t="shared" si="107"/>
        <v/>
      </c>
    </row>
    <row r="6880" spans="6:6" x14ac:dyDescent="0.25">
      <c r="F6880" t="str">
        <f t="shared" si="107"/>
        <v/>
      </c>
    </row>
    <row r="6881" spans="6:6" x14ac:dyDescent="0.25">
      <c r="F6881" t="str">
        <f t="shared" si="107"/>
        <v/>
      </c>
    </row>
    <row r="6882" spans="6:6" x14ac:dyDescent="0.25">
      <c r="F6882" t="str">
        <f t="shared" si="107"/>
        <v/>
      </c>
    </row>
    <row r="6883" spans="6:6" x14ac:dyDescent="0.25">
      <c r="F6883" t="str">
        <f t="shared" si="107"/>
        <v/>
      </c>
    </row>
    <row r="6884" spans="6:6" x14ac:dyDescent="0.25">
      <c r="F6884" t="str">
        <f t="shared" si="107"/>
        <v/>
      </c>
    </row>
    <row r="6885" spans="6:6" x14ac:dyDescent="0.25">
      <c r="F6885" t="str">
        <f t="shared" si="107"/>
        <v/>
      </c>
    </row>
    <row r="6886" spans="6:6" x14ac:dyDescent="0.25">
      <c r="F6886" t="str">
        <f t="shared" si="107"/>
        <v/>
      </c>
    </row>
    <row r="6887" spans="6:6" x14ac:dyDescent="0.25">
      <c r="F6887" t="str">
        <f t="shared" si="107"/>
        <v/>
      </c>
    </row>
    <row r="6888" spans="6:6" x14ac:dyDescent="0.25">
      <c r="F6888" t="str">
        <f t="shared" si="107"/>
        <v/>
      </c>
    </row>
    <row r="6889" spans="6:6" x14ac:dyDescent="0.25">
      <c r="F6889" t="str">
        <f t="shared" si="107"/>
        <v/>
      </c>
    </row>
    <row r="6890" spans="6:6" x14ac:dyDescent="0.25">
      <c r="F6890" t="str">
        <f t="shared" si="107"/>
        <v/>
      </c>
    </row>
    <row r="6891" spans="6:6" x14ac:dyDescent="0.25">
      <c r="F6891" t="str">
        <f t="shared" si="107"/>
        <v/>
      </c>
    </row>
    <row r="6892" spans="6:6" x14ac:dyDescent="0.25">
      <c r="F6892" t="str">
        <f t="shared" si="107"/>
        <v/>
      </c>
    </row>
    <row r="6893" spans="6:6" x14ac:dyDescent="0.25">
      <c r="F6893" t="str">
        <f t="shared" si="107"/>
        <v/>
      </c>
    </row>
    <row r="6894" spans="6:6" x14ac:dyDescent="0.25">
      <c r="F6894" t="str">
        <f t="shared" si="107"/>
        <v/>
      </c>
    </row>
    <row r="6895" spans="6:6" x14ac:dyDescent="0.25">
      <c r="F6895" t="str">
        <f t="shared" si="107"/>
        <v/>
      </c>
    </row>
    <row r="6896" spans="6:6" x14ac:dyDescent="0.25">
      <c r="F6896" t="str">
        <f t="shared" si="107"/>
        <v/>
      </c>
    </row>
    <row r="6897" spans="6:6" x14ac:dyDescent="0.25">
      <c r="F6897" t="str">
        <f t="shared" si="107"/>
        <v/>
      </c>
    </row>
    <row r="6898" spans="6:6" x14ac:dyDescent="0.25">
      <c r="F6898" t="str">
        <f t="shared" si="107"/>
        <v/>
      </c>
    </row>
    <row r="6899" spans="6:6" x14ac:dyDescent="0.25">
      <c r="F6899" t="str">
        <f t="shared" si="107"/>
        <v/>
      </c>
    </row>
    <row r="6900" spans="6:6" x14ac:dyDescent="0.25">
      <c r="F6900" t="str">
        <f t="shared" si="107"/>
        <v/>
      </c>
    </row>
    <row r="6901" spans="6:6" x14ac:dyDescent="0.25">
      <c r="F6901" t="str">
        <f t="shared" si="107"/>
        <v/>
      </c>
    </row>
    <row r="6902" spans="6:6" x14ac:dyDescent="0.25">
      <c r="F6902" t="str">
        <f t="shared" si="107"/>
        <v/>
      </c>
    </row>
    <row r="6903" spans="6:6" x14ac:dyDescent="0.25">
      <c r="F6903" t="str">
        <f t="shared" si="107"/>
        <v/>
      </c>
    </row>
    <row r="6904" spans="6:6" x14ac:dyDescent="0.25">
      <c r="F6904" t="str">
        <f t="shared" si="107"/>
        <v/>
      </c>
    </row>
    <row r="6905" spans="6:6" x14ac:dyDescent="0.25">
      <c r="F6905" t="str">
        <f t="shared" si="107"/>
        <v/>
      </c>
    </row>
    <row r="6906" spans="6:6" x14ac:dyDescent="0.25">
      <c r="F6906" t="str">
        <f t="shared" si="107"/>
        <v/>
      </c>
    </row>
    <row r="6907" spans="6:6" x14ac:dyDescent="0.25">
      <c r="F6907" t="str">
        <f t="shared" si="107"/>
        <v/>
      </c>
    </row>
    <row r="6908" spans="6:6" x14ac:dyDescent="0.25">
      <c r="F6908" t="str">
        <f t="shared" si="107"/>
        <v/>
      </c>
    </row>
    <row r="6909" spans="6:6" x14ac:dyDescent="0.25">
      <c r="F6909" t="str">
        <f t="shared" si="107"/>
        <v/>
      </c>
    </row>
    <row r="6910" spans="6:6" x14ac:dyDescent="0.25">
      <c r="F6910" t="str">
        <f t="shared" si="107"/>
        <v/>
      </c>
    </row>
    <row r="6911" spans="6:6" x14ac:dyDescent="0.25">
      <c r="F6911" t="str">
        <f t="shared" si="107"/>
        <v/>
      </c>
    </row>
    <row r="6912" spans="6:6" x14ac:dyDescent="0.25">
      <c r="F6912" t="str">
        <f t="shared" si="107"/>
        <v/>
      </c>
    </row>
    <row r="6913" spans="6:6" x14ac:dyDescent="0.25">
      <c r="F6913" t="str">
        <f t="shared" si="107"/>
        <v/>
      </c>
    </row>
    <row r="6914" spans="6:6" x14ac:dyDescent="0.25">
      <c r="F6914" t="str">
        <f t="shared" si="107"/>
        <v/>
      </c>
    </row>
    <row r="6915" spans="6:6" x14ac:dyDescent="0.25">
      <c r="F6915" t="str">
        <f t="shared" ref="F6915:F6978" si="108">CONCATENATE(A6915,B6915,C6915,D6915,E6915)</f>
        <v/>
      </c>
    </row>
    <row r="6916" spans="6:6" x14ac:dyDescent="0.25">
      <c r="F6916" t="str">
        <f t="shared" si="108"/>
        <v/>
      </c>
    </row>
    <row r="6917" spans="6:6" x14ac:dyDescent="0.25">
      <c r="F6917" t="str">
        <f t="shared" si="108"/>
        <v/>
      </c>
    </row>
    <row r="6918" spans="6:6" x14ac:dyDescent="0.25">
      <c r="F6918" t="str">
        <f t="shared" si="108"/>
        <v/>
      </c>
    </row>
    <row r="6919" spans="6:6" x14ac:dyDescent="0.25">
      <c r="F6919" t="str">
        <f t="shared" si="108"/>
        <v/>
      </c>
    </row>
    <row r="6920" spans="6:6" x14ac:dyDescent="0.25">
      <c r="F6920" t="str">
        <f t="shared" si="108"/>
        <v/>
      </c>
    </row>
    <row r="6921" spans="6:6" x14ac:dyDescent="0.25">
      <c r="F6921" t="str">
        <f t="shared" si="108"/>
        <v/>
      </c>
    </row>
    <row r="6922" spans="6:6" x14ac:dyDescent="0.25">
      <c r="F6922" t="str">
        <f t="shared" si="108"/>
        <v/>
      </c>
    </row>
    <row r="6923" spans="6:6" x14ac:dyDescent="0.25">
      <c r="F6923" t="str">
        <f t="shared" si="108"/>
        <v/>
      </c>
    </row>
    <row r="6924" spans="6:6" x14ac:dyDescent="0.25">
      <c r="F6924" t="str">
        <f t="shared" si="108"/>
        <v/>
      </c>
    </row>
    <row r="6925" spans="6:6" x14ac:dyDescent="0.25">
      <c r="F6925" t="str">
        <f t="shared" si="108"/>
        <v/>
      </c>
    </row>
    <row r="6926" spans="6:6" x14ac:dyDescent="0.25">
      <c r="F6926" t="str">
        <f t="shared" si="108"/>
        <v/>
      </c>
    </row>
    <row r="6927" spans="6:6" x14ac:dyDescent="0.25">
      <c r="F6927" t="str">
        <f t="shared" si="108"/>
        <v/>
      </c>
    </row>
    <row r="6928" spans="6:6" x14ac:dyDescent="0.25">
      <c r="F6928" t="str">
        <f t="shared" si="108"/>
        <v/>
      </c>
    </row>
    <row r="6929" spans="6:6" x14ac:dyDescent="0.25">
      <c r="F6929" t="str">
        <f t="shared" si="108"/>
        <v/>
      </c>
    </row>
    <row r="6930" spans="6:6" x14ac:dyDescent="0.25">
      <c r="F6930" t="str">
        <f t="shared" si="108"/>
        <v/>
      </c>
    </row>
    <row r="6931" spans="6:6" x14ac:dyDescent="0.25">
      <c r="F6931" t="str">
        <f t="shared" si="108"/>
        <v/>
      </c>
    </row>
    <row r="6932" spans="6:6" x14ac:dyDescent="0.25">
      <c r="F6932" t="str">
        <f t="shared" si="108"/>
        <v/>
      </c>
    </row>
    <row r="6933" spans="6:6" x14ac:dyDescent="0.25">
      <c r="F6933" t="str">
        <f t="shared" si="108"/>
        <v/>
      </c>
    </row>
    <row r="6934" spans="6:6" x14ac:dyDescent="0.25">
      <c r="F6934" t="str">
        <f t="shared" si="108"/>
        <v/>
      </c>
    </row>
    <row r="6935" spans="6:6" x14ac:dyDescent="0.25">
      <c r="F6935" t="str">
        <f t="shared" si="108"/>
        <v/>
      </c>
    </row>
    <row r="6936" spans="6:6" x14ac:dyDescent="0.25">
      <c r="F6936" t="str">
        <f t="shared" si="108"/>
        <v/>
      </c>
    </row>
    <row r="6937" spans="6:6" x14ac:dyDescent="0.25">
      <c r="F6937" t="str">
        <f t="shared" si="108"/>
        <v/>
      </c>
    </row>
    <row r="6938" spans="6:6" x14ac:dyDescent="0.25">
      <c r="F6938" t="str">
        <f t="shared" si="108"/>
        <v/>
      </c>
    </row>
    <row r="6939" spans="6:6" x14ac:dyDescent="0.25">
      <c r="F6939" t="str">
        <f t="shared" si="108"/>
        <v/>
      </c>
    </row>
    <row r="6940" spans="6:6" x14ac:dyDescent="0.25">
      <c r="F6940" t="str">
        <f t="shared" si="108"/>
        <v/>
      </c>
    </row>
    <row r="6941" spans="6:6" x14ac:dyDescent="0.25">
      <c r="F6941" t="str">
        <f t="shared" si="108"/>
        <v/>
      </c>
    </row>
    <row r="6942" spans="6:6" x14ac:dyDescent="0.25">
      <c r="F6942" t="str">
        <f t="shared" si="108"/>
        <v/>
      </c>
    </row>
    <row r="6943" spans="6:6" x14ac:dyDescent="0.25">
      <c r="F6943" t="str">
        <f t="shared" si="108"/>
        <v/>
      </c>
    </row>
    <row r="6944" spans="6:6" x14ac:dyDescent="0.25">
      <c r="F6944" t="str">
        <f t="shared" si="108"/>
        <v/>
      </c>
    </row>
    <row r="6945" spans="6:6" x14ac:dyDescent="0.25">
      <c r="F6945" t="str">
        <f t="shared" si="108"/>
        <v/>
      </c>
    </row>
    <row r="6946" spans="6:6" x14ac:dyDescent="0.25">
      <c r="F6946" t="str">
        <f t="shared" si="108"/>
        <v/>
      </c>
    </row>
    <row r="6947" spans="6:6" x14ac:dyDescent="0.25">
      <c r="F6947" t="str">
        <f t="shared" si="108"/>
        <v/>
      </c>
    </row>
    <row r="6948" spans="6:6" x14ac:dyDescent="0.25">
      <c r="F6948" t="str">
        <f t="shared" si="108"/>
        <v/>
      </c>
    </row>
    <row r="6949" spans="6:6" x14ac:dyDescent="0.25">
      <c r="F6949" t="str">
        <f t="shared" si="108"/>
        <v/>
      </c>
    </row>
    <row r="6950" spans="6:6" x14ac:dyDescent="0.25">
      <c r="F6950" t="str">
        <f t="shared" si="108"/>
        <v/>
      </c>
    </row>
    <row r="6951" spans="6:6" x14ac:dyDescent="0.25">
      <c r="F6951" t="str">
        <f t="shared" si="108"/>
        <v/>
      </c>
    </row>
    <row r="6952" spans="6:6" x14ac:dyDescent="0.25">
      <c r="F6952" t="str">
        <f t="shared" si="108"/>
        <v/>
      </c>
    </row>
    <row r="6953" spans="6:6" x14ac:dyDescent="0.25">
      <c r="F6953" t="str">
        <f t="shared" si="108"/>
        <v/>
      </c>
    </row>
    <row r="6954" spans="6:6" x14ac:dyDescent="0.25">
      <c r="F6954" t="str">
        <f t="shared" si="108"/>
        <v/>
      </c>
    </row>
    <row r="6955" spans="6:6" x14ac:dyDescent="0.25">
      <c r="F6955" t="str">
        <f t="shared" si="108"/>
        <v/>
      </c>
    </row>
    <row r="6956" spans="6:6" x14ac:dyDescent="0.25">
      <c r="F6956" t="str">
        <f t="shared" si="108"/>
        <v/>
      </c>
    </row>
    <row r="6957" spans="6:6" x14ac:dyDescent="0.25">
      <c r="F6957" t="str">
        <f t="shared" si="108"/>
        <v/>
      </c>
    </row>
    <row r="6958" spans="6:6" x14ac:dyDescent="0.25">
      <c r="F6958" t="str">
        <f t="shared" si="108"/>
        <v/>
      </c>
    </row>
    <row r="6959" spans="6:6" x14ac:dyDescent="0.25">
      <c r="F6959" t="str">
        <f t="shared" si="108"/>
        <v/>
      </c>
    </row>
    <row r="6960" spans="6:6" x14ac:dyDescent="0.25">
      <c r="F6960" t="str">
        <f t="shared" si="108"/>
        <v/>
      </c>
    </row>
    <row r="6961" spans="6:6" x14ac:dyDescent="0.25">
      <c r="F6961" t="str">
        <f t="shared" si="108"/>
        <v/>
      </c>
    </row>
    <row r="6962" spans="6:6" x14ac:dyDescent="0.25">
      <c r="F6962" t="str">
        <f t="shared" si="108"/>
        <v/>
      </c>
    </row>
    <row r="6963" spans="6:6" x14ac:dyDescent="0.25">
      <c r="F6963" t="str">
        <f t="shared" si="108"/>
        <v/>
      </c>
    </row>
    <row r="6964" spans="6:6" x14ac:dyDescent="0.25">
      <c r="F6964" t="str">
        <f t="shared" si="108"/>
        <v/>
      </c>
    </row>
    <row r="6965" spans="6:6" x14ac:dyDescent="0.25">
      <c r="F6965" t="str">
        <f t="shared" si="108"/>
        <v/>
      </c>
    </row>
    <row r="6966" spans="6:6" x14ac:dyDescent="0.25">
      <c r="F6966" t="str">
        <f t="shared" si="108"/>
        <v/>
      </c>
    </row>
    <row r="6967" spans="6:6" x14ac:dyDescent="0.25">
      <c r="F6967" t="str">
        <f t="shared" si="108"/>
        <v/>
      </c>
    </row>
    <row r="6968" spans="6:6" x14ac:dyDescent="0.25">
      <c r="F6968" t="str">
        <f t="shared" si="108"/>
        <v/>
      </c>
    </row>
    <row r="6969" spans="6:6" x14ac:dyDescent="0.25">
      <c r="F6969" t="str">
        <f t="shared" si="108"/>
        <v/>
      </c>
    </row>
    <row r="6970" spans="6:6" x14ac:dyDescent="0.25">
      <c r="F6970" t="str">
        <f t="shared" si="108"/>
        <v/>
      </c>
    </row>
    <row r="6971" spans="6:6" x14ac:dyDescent="0.25">
      <c r="F6971" t="str">
        <f t="shared" si="108"/>
        <v/>
      </c>
    </row>
    <row r="6972" spans="6:6" x14ac:dyDescent="0.25">
      <c r="F6972" t="str">
        <f t="shared" si="108"/>
        <v/>
      </c>
    </row>
    <row r="6973" spans="6:6" x14ac:dyDescent="0.25">
      <c r="F6973" t="str">
        <f t="shared" si="108"/>
        <v/>
      </c>
    </row>
    <row r="6974" spans="6:6" x14ac:dyDescent="0.25">
      <c r="F6974" t="str">
        <f t="shared" si="108"/>
        <v/>
      </c>
    </row>
    <row r="6975" spans="6:6" x14ac:dyDescent="0.25">
      <c r="F6975" t="str">
        <f t="shared" si="108"/>
        <v/>
      </c>
    </row>
    <row r="6976" spans="6:6" x14ac:dyDescent="0.25">
      <c r="F6976" t="str">
        <f t="shared" si="108"/>
        <v/>
      </c>
    </row>
    <row r="6977" spans="6:6" x14ac:dyDescent="0.25">
      <c r="F6977" t="str">
        <f t="shared" si="108"/>
        <v/>
      </c>
    </row>
    <row r="6978" spans="6:6" x14ac:dyDescent="0.25">
      <c r="F6978" t="str">
        <f t="shared" si="108"/>
        <v/>
      </c>
    </row>
    <row r="6979" spans="6:6" x14ac:dyDescent="0.25">
      <c r="F6979" t="str">
        <f t="shared" ref="F6979:F7042" si="109">CONCATENATE(A6979,B6979,C6979,D6979,E6979)</f>
        <v/>
      </c>
    </row>
    <row r="6980" spans="6:6" x14ac:dyDescent="0.25">
      <c r="F6980" t="str">
        <f t="shared" si="109"/>
        <v/>
      </c>
    </row>
    <row r="6981" spans="6:6" x14ac:dyDescent="0.25">
      <c r="F6981" t="str">
        <f t="shared" si="109"/>
        <v/>
      </c>
    </row>
    <row r="6982" spans="6:6" x14ac:dyDescent="0.25">
      <c r="F6982" t="str">
        <f t="shared" si="109"/>
        <v/>
      </c>
    </row>
    <row r="6983" spans="6:6" x14ac:dyDescent="0.25">
      <c r="F6983" t="str">
        <f t="shared" si="109"/>
        <v/>
      </c>
    </row>
    <row r="6984" spans="6:6" x14ac:dyDescent="0.25">
      <c r="F6984" t="str">
        <f t="shared" si="109"/>
        <v/>
      </c>
    </row>
    <row r="6985" spans="6:6" x14ac:dyDescent="0.25">
      <c r="F6985" t="str">
        <f t="shared" si="109"/>
        <v/>
      </c>
    </row>
    <row r="6986" spans="6:6" x14ac:dyDescent="0.25">
      <c r="F6986" t="str">
        <f t="shared" si="109"/>
        <v/>
      </c>
    </row>
    <row r="6987" spans="6:6" x14ac:dyDescent="0.25">
      <c r="F6987" t="str">
        <f t="shared" si="109"/>
        <v/>
      </c>
    </row>
    <row r="6988" spans="6:6" x14ac:dyDescent="0.25">
      <c r="F6988" t="str">
        <f t="shared" si="109"/>
        <v/>
      </c>
    </row>
    <row r="6989" spans="6:6" x14ac:dyDescent="0.25">
      <c r="F6989" t="str">
        <f t="shared" si="109"/>
        <v/>
      </c>
    </row>
    <row r="6990" spans="6:6" x14ac:dyDescent="0.25">
      <c r="F6990" t="str">
        <f t="shared" si="109"/>
        <v/>
      </c>
    </row>
    <row r="6991" spans="6:6" x14ac:dyDescent="0.25">
      <c r="F6991" t="str">
        <f t="shared" si="109"/>
        <v/>
      </c>
    </row>
    <row r="6992" spans="6:6" x14ac:dyDescent="0.25">
      <c r="F6992" t="str">
        <f t="shared" si="109"/>
        <v/>
      </c>
    </row>
    <row r="6993" spans="6:6" x14ac:dyDescent="0.25">
      <c r="F6993" t="str">
        <f t="shared" si="109"/>
        <v/>
      </c>
    </row>
    <row r="6994" spans="6:6" x14ac:dyDescent="0.25">
      <c r="F6994" t="str">
        <f t="shared" si="109"/>
        <v/>
      </c>
    </row>
    <row r="6995" spans="6:6" x14ac:dyDescent="0.25">
      <c r="F6995" t="str">
        <f t="shared" si="109"/>
        <v/>
      </c>
    </row>
    <row r="6996" spans="6:6" x14ac:dyDescent="0.25">
      <c r="F6996" t="str">
        <f t="shared" si="109"/>
        <v/>
      </c>
    </row>
    <row r="6997" spans="6:6" x14ac:dyDescent="0.25">
      <c r="F6997" t="str">
        <f t="shared" si="109"/>
        <v/>
      </c>
    </row>
    <row r="6998" spans="6:6" x14ac:dyDescent="0.25">
      <c r="F6998" t="str">
        <f t="shared" si="109"/>
        <v/>
      </c>
    </row>
    <row r="6999" spans="6:6" x14ac:dyDescent="0.25">
      <c r="F6999" t="str">
        <f t="shared" si="109"/>
        <v/>
      </c>
    </row>
    <row r="7000" spans="6:6" x14ac:dyDescent="0.25">
      <c r="F7000" t="str">
        <f t="shared" si="109"/>
        <v/>
      </c>
    </row>
    <row r="7001" spans="6:6" x14ac:dyDescent="0.25">
      <c r="F7001" t="str">
        <f t="shared" si="109"/>
        <v/>
      </c>
    </row>
    <row r="7002" spans="6:6" x14ac:dyDescent="0.25">
      <c r="F7002" t="str">
        <f t="shared" si="109"/>
        <v/>
      </c>
    </row>
    <row r="7003" spans="6:6" x14ac:dyDescent="0.25">
      <c r="F7003" t="str">
        <f t="shared" si="109"/>
        <v/>
      </c>
    </row>
    <row r="7004" spans="6:6" x14ac:dyDescent="0.25">
      <c r="F7004" t="str">
        <f t="shared" si="109"/>
        <v/>
      </c>
    </row>
    <row r="7005" spans="6:6" x14ac:dyDescent="0.25">
      <c r="F7005" t="str">
        <f t="shared" si="109"/>
        <v/>
      </c>
    </row>
    <row r="7006" spans="6:6" x14ac:dyDescent="0.25">
      <c r="F7006" t="str">
        <f t="shared" si="109"/>
        <v/>
      </c>
    </row>
    <row r="7007" spans="6:6" x14ac:dyDescent="0.25">
      <c r="F7007" t="str">
        <f t="shared" si="109"/>
        <v/>
      </c>
    </row>
    <row r="7008" spans="6:6" x14ac:dyDescent="0.25">
      <c r="F7008" t="str">
        <f t="shared" si="109"/>
        <v/>
      </c>
    </row>
    <row r="7009" spans="6:6" x14ac:dyDescent="0.25">
      <c r="F7009" t="str">
        <f t="shared" si="109"/>
        <v/>
      </c>
    </row>
    <row r="7010" spans="6:6" x14ac:dyDescent="0.25">
      <c r="F7010" t="str">
        <f t="shared" si="109"/>
        <v/>
      </c>
    </row>
    <row r="7011" spans="6:6" x14ac:dyDescent="0.25">
      <c r="F7011" t="str">
        <f t="shared" si="109"/>
        <v/>
      </c>
    </row>
    <row r="7012" spans="6:6" x14ac:dyDescent="0.25">
      <c r="F7012" t="str">
        <f t="shared" si="109"/>
        <v/>
      </c>
    </row>
    <row r="7013" spans="6:6" x14ac:dyDescent="0.25">
      <c r="F7013" t="str">
        <f t="shared" si="109"/>
        <v/>
      </c>
    </row>
    <row r="7014" spans="6:6" x14ac:dyDescent="0.25">
      <c r="F7014" t="str">
        <f t="shared" si="109"/>
        <v/>
      </c>
    </row>
    <row r="7015" spans="6:6" x14ac:dyDescent="0.25">
      <c r="F7015" t="str">
        <f t="shared" si="109"/>
        <v/>
      </c>
    </row>
    <row r="7016" spans="6:6" x14ac:dyDescent="0.25">
      <c r="F7016" t="str">
        <f t="shared" si="109"/>
        <v/>
      </c>
    </row>
    <row r="7017" spans="6:6" x14ac:dyDescent="0.25">
      <c r="F7017" t="str">
        <f t="shared" si="109"/>
        <v/>
      </c>
    </row>
    <row r="7018" spans="6:6" x14ac:dyDescent="0.25">
      <c r="F7018" t="str">
        <f t="shared" si="109"/>
        <v/>
      </c>
    </row>
    <row r="7019" spans="6:6" x14ac:dyDescent="0.25">
      <c r="F7019" t="str">
        <f t="shared" si="109"/>
        <v/>
      </c>
    </row>
    <row r="7020" spans="6:6" x14ac:dyDescent="0.25">
      <c r="F7020" t="str">
        <f t="shared" si="109"/>
        <v/>
      </c>
    </row>
    <row r="7021" spans="6:6" x14ac:dyDescent="0.25">
      <c r="F7021" t="str">
        <f t="shared" si="109"/>
        <v/>
      </c>
    </row>
    <row r="7022" spans="6:6" x14ac:dyDescent="0.25">
      <c r="F7022" t="str">
        <f t="shared" si="109"/>
        <v/>
      </c>
    </row>
    <row r="7023" spans="6:6" x14ac:dyDescent="0.25">
      <c r="F7023" t="str">
        <f t="shared" si="109"/>
        <v/>
      </c>
    </row>
    <row r="7024" spans="6:6" x14ac:dyDescent="0.25">
      <c r="F7024" t="str">
        <f t="shared" si="109"/>
        <v/>
      </c>
    </row>
    <row r="7025" spans="6:6" x14ac:dyDescent="0.25">
      <c r="F7025" t="str">
        <f t="shared" si="109"/>
        <v/>
      </c>
    </row>
    <row r="7026" spans="6:6" x14ac:dyDescent="0.25">
      <c r="F7026" t="str">
        <f t="shared" si="109"/>
        <v/>
      </c>
    </row>
    <row r="7027" spans="6:6" x14ac:dyDescent="0.25">
      <c r="F7027" t="str">
        <f t="shared" si="109"/>
        <v/>
      </c>
    </row>
    <row r="7028" spans="6:6" x14ac:dyDescent="0.25">
      <c r="F7028" t="str">
        <f t="shared" si="109"/>
        <v/>
      </c>
    </row>
    <row r="7029" spans="6:6" x14ac:dyDescent="0.25">
      <c r="F7029" t="str">
        <f t="shared" si="109"/>
        <v/>
      </c>
    </row>
    <row r="7030" spans="6:6" x14ac:dyDescent="0.25">
      <c r="F7030" t="str">
        <f t="shared" si="109"/>
        <v/>
      </c>
    </row>
    <row r="7031" spans="6:6" x14ac:dyDescent="0.25">
      <c r="F7031" t="str">
        <f t="shared" si="109"/>
        <v/>
      </c>
    </row>
    <row r="7032" spans="6:6" x14ac:dyDescent="0.25">
      <c r="F7032" t="str">
        <f t="shared" si="109"/>
        <v/>
      </c>
    </row>
    <row r="7033" spans="6:6" x14ac:dyDescent="0.25">
      <c r="F7033" t="str">
        <f t="shared" si="109"/>
        <v/>
      </c>
    </row>
    <row r="7034" spans="6:6" x14ac:dyDescent="0.25">
      <c r="F7034" t="str">
        <f t="shared" si="109"/>
        <v/>
      </c>
    </row>
    <row r="7035" spans="6:6" x14ac:dyDescent="0.25">
      <c r="F7035" t="str">
        <f t="shared" si="109"/>
        <v/>
      </c>
    </row>
    <row r="7036" spans="6:6" x14ac:dyDescent="0.25">
      <c r="F7036" t="str">
        <f t="shared" si="109"/>
        <v/>
      </c>
    </row>
    <row r="7037" spans="6:6" x14ac:dyDescent="0.25">
      <c r="F7037" t="str">
        <f t="shared" si="109"/>
        <v/>
      </c>
    </row>
    <row r="7038" spans="6:6" x14ac:dyDescent="0.25">
      <c r="F7038" t="str">
        <f t="shared" si="109"/>
        <v/>
      </c>
    </row>
    <row r="7039" spans="6:6" x14ac:dyDescent="0.25">
      <c r="F7039" t="str">
        <f t="shared" si="109"/>
        <v/>
      </c>
    </row>
    <row r="7040" spans="6:6" x14ac:dyDescent="0.25">
      <c r="F7040" t="str">
        <f t="shared" si="109"/>
        <v/>
      </c>
    </row>
    <row r="7041" spans="6:6" x14ac:dyDescent="0.25">
      <c r="F7041" t="str">
        <f t="shared" si="109"/>
        <v/>
      </c>
    </row>
    <row r="7042" spans="6:6" x14ac:dyDescent="0.25">
      <c r="F7042" t="str">
        <f t="shared" si="109"/>
        <v/>
      </c>
    </row>
    <row r="7043" spans="6:6" x14ac:dyDescent="0.25">
      <c r="F7043" t="str">
        <f t="shared" ref="F7043:F7106" si="110">CONCATENATE(A7043,B7043,C7043,D7043,E7043)</f>
        <v/>
      </c>
    </row>
    <row r="7044" spans="6:6" x14ac:dyDescent="0.25">
      <c r="F7044" t="str">
        <f t="shared" si="110"/>
        <v/>
      </c>
    </row>
    <row r="7045" spans="6:6" x14ac:dyDescent="0.25">
      <c r="F7045" t="str">
        <f t="shared" si="110"/>
        <v/>
      </c>
    </row>
    <row r="7046" spans="6:6" x14ac:dyDescent="0.25">
      <c r="F7046" t="str">
        <f t="shared" si="110"/>
        <v/>
      </c>
    </row>
    <row r="7047" spans="6:6" x14ac:dyDescent="0.25">
      <c r="F7047" t="str">
        <f t="shared" si="110"/>
        <v/>
      </c>
    </row>
    <row r="7048" spans="6:6" x14ac:dyDescent="0.25">
      <c r="F7048" t="str">
        <f t="shared" si="110"/>
        <v/>
      </c>
    </row>
    <row r="7049" spans="6:6" x14ac:dyDescent="0.25">
      <c r="F7049" t="str">
        <f t="shared" si="110"/>
        <v/>
      </c>
    </row>
    <row r="7050" spans="6:6" x14ac:dyDescent="0.25">
      <c r="F7050" t="str">
        <f t="shared" si="110"/>
        <v/>
      </c>
    </row>
    <row r="7051" spans="6:6" x14ac:dyDescent="0.25">
      <c r="F7051" t="str">
        <f t="shared" si="110"/>
        <v/>
      </c>
    </row>
    <row r="7052" spans="6:6" x14ac:dyDescent="0.25">
      <c r="F7052" t="str">
        <f t="shared" si="110"/>
        <v/>
      </c>
    </row>
    <row r="7053" spans="6:6" x14ac:dyDescent="0.25">
      <c r="F7053" t="str">
        <f t="shared" si="110"/>
        <v/>
      </c>
    </row>
    <row r="7054" spans="6:6" x14ac:dyDescent="0.25">
      <c r="F7054" t="str">
        <f t="shared" si="110"/>
        <v/>
      </c>
    </row>
    <row r="7055" spans="6:6" x14ac:dyDescent="0.25">
      <c r="F7055" t="str">
        <f t="shared" si="110"/>
        <v/>
      </c>
    </row>
    <row r="7056" spans="6:6" x14ac:dyDescent="0.25">
      <c r="F7056" t="str">
        <f t="shared" si="110"/>
        <v/>
      </c>
    </row>
    <row r="7057" spans="6:6" x14ac:dyDescent="0.25">
      <c r="F7057" t="str">
        <f t="shared" si="110"/>
        <v/>
      </c>
    </row>
    <row r="7058" spans="6:6" x14ac:dyDescent="0.25">
      <c r="F7058" t="str">
        <f t="shared" si="110"/>
        <v/>
      </c>
    </row>
    <row r="7059" spans="6:6" x14ac:dyDescent="0.25">
      <c r="F7059" t="str">
        <f t="shared" si="110"/>
        <v/>
      </c>
    </row>
    <row r="7060" spans="6:6" x14ac:dyDescent="0.25">
      <c r="F7060" t="str">
        <f t="shared" si="110"/>
        <v/>
      </c>
    </row>
    <row r="7061" spans="6:6" x14ac:dyDescent="0.25">
      <c r="F7061" t="str">
        <f t="shared" si="110"/>
        <v/>
      </c>
    </row>
    <row r="7062" spans="6:6" x14ac:dyDescent="0.25">
      <c r="F7062" t="str">
        <f t="shared" si="110"/>
        <v/>
      </c>
    </row>
    <row r="7063" spans="6:6" x14ac:dyDescent="0.25">
      <c r="F7063" t="str">
        <f t="shared" si="110"/>
        <v/>
      </c>
    </row>
    <row r="7064" spans="6:6" x14ac:dyDescent="0.25">
      <c r="F7064" t="str">
        <f t="shared" si="110"/>
        <v/>
      </c>
    </row>
    <row r="7065" spans="6:6" x14ac:dyDescent="0.25">
      <c r="F7065" t="str">
        <f t="shared" si="110"/>
        <v/>
      </c>
    </row>
    <row r="7066" spans="6:6" x14ac:dyDescent="0.25">
      <c r="F7066" t="str">
        <f t="shared" si="110"/>
        <v/>
      </c>
    </row>
    <row r="7067" spans="6:6" x14ac:dyDescent="0.25">
      <c r="F7067" t="str">
        <f t="shared" si="110"/>
        <v/>
      </c>
    </row>
    <row r="7068" spans="6:6" x14ac:dyDescent="0.25">
      <c r="F7068" t="str">
        <f t="shared" si="110"/>
        <v/>
      </c>
    </row>
    <row r="7069" spans="6:6" x14ac:dyDescent="0.25">
      <c r="F7069" t="str">
        <f t="shared" si="110"/>
        <v/>
      </c>
    </row>
    <row r="7070" spans="6:6" x14ac:dyDescent="0.25">
      <c r="F7070" t="str">
        <f t="shared" si="110"/>
        <v/>
      </c>
    </row>
    <row r="7071" spans="6:6" x14ac:dyDescent="0.25">
      <c r="F7071" t="str">
        <f t="shared" si="110"/>
        <v/>
      </c>
    </row>
    <row r="7072" spans="6:6" x14ac:dyDescent="0.25">
      <c r="F7072" t="str">
        <f t="shared" si="110"/>
        <v/>
      </c>
    </row>
    <row r="7073" spans="6:6" x14ac:dyDescent="0.25">
      <c r="F7073" t="str">
        <f t="shared" si="110"/>
        <v/>
      </c>
    </row>
    <row r="7074" spans="6:6" x14ac:dyDescent="0.25">
      <c r="F7074" t="str">
        <f t="shared" si="110"/>
        <v/>
      </c>
    </row>
    <row r="7075" spans="6:6" x14ac:dyDescent="0.25">
      <c r="F7075" t="str">
        <f t="shared" si="110"/>
        <v/>
      </c>
    </row>
    <row r="7076" spans="6:6" x14ac:dyDescent="0.25">
      <c r="F7076" t="str">
        <f t="shared" si="110"/>
        <v/>
      </c>
    </row>
    <row r="7077" spans="6:6" x14ac:dyDescent="0.25">
      <c r="F7077" t="str">
        <f t="shared" si="110"/>
        <v/>
      </c>
    </row>
    <row r="7078" spans="6:6" x14ac:dyDescent="0.25">
      <c r="F7078" t="str">
        <f t="shared" si="110"/>
        <v/>
      </c>
    </row>
    <row r="7079" spans="6:6" x14ac:dyDescent="0.25">
      <c r="F7079" t="str">
        <f t="shared" si="110"/>
        <v/>
      </c>
    </row>
    <row r="7080" spans="6:6" x14ac:dyDescent="0.25">
      <c r="F7080" t="str">
        <f t="shared" si="110"/>
        <v/>
      </c>
    </row>
    <row r="7081" spans="6:6" x14ac:dyDescent="0.25">
      <c r="F7081" t="str">
        <f t="shared" si="110"/>
        <v/>
      </c>
    </row>
    <row r="7082" spans="6:6" x14ac:dyDescent="0.25">
      <c r="F7082" t="str">
        <f t="shared" si="110"/>
        <v/>
      </c>
    </row>
    <row r="7083" spans="6:6" x14ac:dyDescent="0.25">
      <c r="F7083" t="str">
        <f t="shared" si="110"/>
        <v/>
      </c>
    </row>
    <row r="7084" spans="6:6" x14ac:dyDescent="0.25">
      <c r="F7084" t="str">
        <f t="shared" si="110"/>
        <v/>
      </c>
    </row>
    <row r="7085" spans="6:6" x14ac:dyDescent="0.25">
      <c r="F7085" t="str">
        <f t="shared" si="110"/>
        <v/>
      </c>
    </row>
    <row r="7086" spans="6:6" x14ac:dyDescent="0.25">
      <c r="F7086" t="str">
        <f t="shared" si="110"/>
        <v/>
      </c>
    </row>
    <row r="7087" spans="6:6" x14ac:dyDescent="0.25">
      <c r="F7087" t="str">
        <f t="shared" si="110"/>
        <v/>
      </c>
    </row>
    <row r="7088" spans="6:6" x14ac:dyDescent="0.25">
      <c r="F7088" t="str">
        <f t="shared" si="110"/>
        <v/>
      </c>
    </row>
    <row r="7089" spans="6:6" x14ac:dyDescent="0.25">
      <c r="F7089" t="str">
        <f t="shared" si="110"/>
        <v/>
      </c>
    </row>
    <row r="7090" spans="6:6" x14ac:dyDescent="0.25">
      <c r="F7090" t="str">
        <f t="shared" si="110"/>
        <v/>
      </c>
    </row>
    <row r="7091" spans="6:6" x14ac:dyDescent="0.25">
      <c r="F7091" t="str">
        <f t="shared" si="110"/>
        <v/>
      </c>
    </row>
    <row r="7092" spans="6:6" x14ac:dyDescent="0.25">
      <c r="F7092" t="str">
        <f t="shared" si="110"/>
        <v/>
      </c>
    </row>
    <row r="7093" spans="6:6" x14ac:dyDescent="0.25">
      <c r="F7093" t="str">
        <f t="shared" si="110"/>
        <v/>
      </c>
    </row>
    <row r="7094" spans="6:6" x14ac:dyDescent="0.25">
      <c r="F7094" t="str">
        <f t="shared" si="110"/>
        <v/>
      </c>
    </row>
    <row r="7095" spans="6:6" x14ac:dyDescent="0.25">
      <c r="F7095" t="str">
        <f t="shared" si="110"/>
        <v/>
      </c>
    </row>
    <row r="7096" spans="6:6" x14ac:dyDescent="0.25">
      <c r="F7096" t="str">
        <f t="shared" si="110"/>
        <v/>
      </c>
    </row>
    <row r="7097" spans="6:6" x14ac:dyDescent="0.25">
      <c r="F7097" t="str">
        <f t="shared" si="110"/>
        <v/>
      </c>
    </row>
    <row r="7098" spans="6:6" x14ac:dyDescent="0.25">
      <c r="F7098" t="str">
        <f t="shared" si="110"/>
        <v/>
      </c>
    </row>
    <row r="7099" spans="6:6" x14ac:dyDescent="0.25">
      <c r="F7099" t="str">
        <f t="shared" si="110"/>
        <v/>
      </c>
    </row>
    <row r="7100" spans="6:6" x14ac:dyDescent="0.25">
      <c r="F7100" t="str">
        <f t="shared" si="110"/>
        <v/>
      </c>
    </row>
    <row r="7101" spans="6:6" x14ac:dyDescent="0.25">
      <c r="F7101" t="str">
        <f t="shared" si="110"/>
        <v/>
      </c>
    </row>
    <row r="7102" spans="6:6" x14ac:dyDescent="0.25">
      <c r="F7102" t="str">
        <f t="shared" si="110"/>
        <v/>
      </c>
    </row>
    <row r="7103" spans="6:6" x14ac:dyDescent="0.25">
      <c r="F7103" t="str">
        <f t="shared" si="110"/>
        <v/>
      </c>
    </row>
    <row r="7104" spans="6:6" x14ac:dyDescent="0.25">
      <c r="F7104" t="str">
        <f t="shared" si="110"/>
        <v/>
      </c>
    </row>
    <row r="7105" spans="6:6" x14ac:dyDescent="0.25">
      <c r="F7105" t="str">
        <f t="shared" si="110"/>
        <v/>
      </c>
    </row>
    <row r="7106" spans="6:6" x14ac:dyDescent="0.25">
      <c r="F7106" t="str">
        <f t="shared" si="110"/>
        <v/>
      </c>
    </row>
    <row r="7107" spans="6:6" x14ac:dyDescent="0.25">
      <c r="F7107" t="str">
        <f t="shared" ref="F7107:F7170" si="111">CONCATENATE(A7107,B7107,C7107,D7107,E7107)</f>
        <v/>
      </c>
    </row>
    <row r="7108" spans="6:6" x14ac:dyDescent="0.25">
      <c r="F7108" t="str">
        <f t="shared" si="111"/>
        <v/>
      </c>
    </row>
    <row r="7109" spans="6:6" x14ac:dyDescent="0.25">
      <c r="F7109" t="str">
        <f t="shared" si="111"/>
        <v/>
      </c>
    </row>
    <row r="7110" spans="6:6" x14ac:dyDescent="0.25">
      <c r="F7110" t="str">
        <f t="shared" si="111"/>
        <v/>
      </c>
    </row>
    <row r="7111" spans="6:6" x14ac:dyDescent="0.25">
      <c r="F7111" t="str">
        <f t="shared" si="111"/>
        <v/>
      </c>
    </row>
    <row r="7112" spans="6:6" x14ac:dyDescent="0.25">
      <c r="F7112" t="str">
        <f t="shared" si="111"/>
        <v/>
      </c>
    </row>
    <row r="7113" spans="6:6" x14ac:dyDescent="0.25">
      <c r="F7113" t="str">
        <f t="shared" si="111"/>
        <v/>
      </c>
    </row>
    <row r="7114" spans="6:6" x14ac:dyDescent="0.25">
      <c r="F7114" t="str">
        <f t="shared" si="111"/>
        <v/>
      </c>
    </row>
    <row r="7115" spans="6:6" x14ac:dyDescent="0.25">
      <c r="F7115" t="str">
        <f t="shared" si="111"/>
        <v/>
      </c>
    </row>
    <row r="7116" spans="6:6" x14ac:dyDescent="0.25">
      <c r="F7116" t="str">
        <f t="shared" si="111"/>
        <v/>
      </c>
    </row>
    <row r="7117" spans="6:6" x14ac:dyDescent="0.25">
      <c r="F7117" t="str">
        <f t="shared" si="111"/>
        <v/>
      </c>
    </row>
    <row r="7118" spans="6:6" x14ac:dyDescent="0.25">
      <c r="F7118" t="str">
        <f t="shared" si="111"/>
        <v/>
      </c>
    </row>
    <row r="7119" spans="6:6" x14ac:dyDescent="0.25">
      <c r="F7119" t="str">
        <f t="shared" si="111"/>
        <v/>
      </c>
    </row>
    <row r="7120" spans="6:6" x14ac:dyDescent="0.25">
      <c r="F7120" t="str">
        <f t="shared" si="111"/>
        <v/>
      </c>
    </row>
    <row r="7121" spans="6:6" x14ac:dyDescent="0.25">
      <c r="F7121" t="str">
        <f t="shared" si="111"/>
        <v/>
      </c>
    </row>
    <row r="7122" spans="6:6" x14ac:dyDescent="0.25">
      <c r="F7122" t="str">
        <f t="shared" si="111"/>
        <v/>
      </c>
    </row>
    <row r="7123" spans="6:6" x14ac:dyDescent="0.25">
      <c r="F7123" t="str">
        <f t="shared" si="111"/>
        <v/>
      </c>
    </row>
    <row r="7124" spans="6:6" x14ac:dyDescent="0.25">
      <c r="F7124" t="str">
        <f t="shared" si="111"/>
        <v/>
      </c>
    </row>
    <row r="7125" spans="6:6" x14ac:dyDescent="0.25">
      <c r="F7125" t="str">
        <f t="shared" si="111"/>
        <v/>
      </c>
    </row>
    <row r="7126" spans="6:6" x14ac:dyDescent="0.25">
      <c r="F7126" t="str">
        <f t="shared" si="111"/>
        <v/>
      </c>
    </row>
    <row r="7127" spans="6:6" x14ac:dyDescent="0.25">
      <c r="F7127" t="str">
        <f t="shared" si="111"/>
        <v/>
      </c>
    </row>
    <row r="7128" spans="6:6" x14ac:dyDescent="0.25">
      <c r="F7128" t="str">
        <f t="shared" si="111"/>
        <v/>
      </c>
    </row>
    <row r="7129" spans="6:6" x14ac:dyDescent="0.25">
      <c r="F7129" t="str">
        <f t="shared" si="111"/>
        <v/>
      </c>
    </row>
    <row r="7130" spans="6:6" x14ac:dyDescent="0.25">
      <c r="F7130" t="str">
        <f t="shared" si="111"/>
        <v/>
      </c>
    </row>
    <row r="7131" spans="6:6" x14ac:dyDescent="0.25">
      <c r="F7131" t="str">
        <f t="shared" si="111"/>
        <v/>
      </c>
    </row>
    <row r="7132" spans="6:6" x14ac:dyDescent="0.25">
      <c r="F7132" t="str">
        <f t="shared" si="111"/>
        <v/>
      </c>
    </row>
    <row r="7133" spans="6:6" x14ac:dyDescent="0.25">
      <c r="F7133" t="str">
        <f t="shared" si="111"/>
        <v/>
      </c>
    </row>
    <row r="7134" spans="6:6" x14ac:dyDescent="0.25">
      <c r="F7134" t="str">
        <f t="shared" si="111"/>
        <v/>
      </c>
    </row>
    <row r="7135" spans="6:6" x14ac:dyDescent="0.25">
      <c r="F7135" t="str">
        <f t="shared" si="111"/>
        <v/>
      </c>
    </row>
    <row r="7136" spans="6:6" x14ac:dyDescent="0.25">
      <c r="F7136" t="str">
        <f t="shared" si="111"/>
        <v/>
      </c>
    </row>
    <row r="7137" spans="6:6" x14ac:dyDescent="0.25">
      <c r="F7137" t="str">
        <f t="shared" si="111"/>
        <v/>
      </c>
    </row>
    <row r="7138" spans="6:6" x14ac:dyDescent="0.25">
      <c r="F7138" t="str">
        <f t="shared" si="111"/>
        <v/>
      </c>
    </row>
    <row r="7139" spans="6:6" x14ac:dyDescent="0.25">
      <c r="F7139" t="str">
        <f t="shared" si="111"/>
        <v/>
      </c>
    </row>
    <row r="7140" spans="6:6" x14ac:dyDescent="0.25">
      <c r="F7140" t="str">
        <f t="shared" si="111"/>
        <v/>
      </c>
    </row>
    <row r="7141" spans="6:6" x14ac:dyDescent="0.25">
      <c r="F7141" t="str">
        <f t="shared" si="111"/>
        <v/>
      </c>
    </row>
    <row r="7142" spans="6:6" x14ac:dyDescent="0.25">
      <c r="F7142" t="str">
        <f t="shared" si="111"/>
        <v/>
      </c>
    </row>
    <row r="7143" spans="6:6" x14ac:dyDescent="0.25">
      <c r="F7143" t="str">
        <f t="shared" si="111"/>
        <v/>
      </c>
    </row>
    <row r="7144" spans="6:6" x14ac:dyDescent="0.25">
      <c r="F7144" t="str">
        <f t="shared" si="111"/>
        <v/>
      </c>
    </row>
    <row r="7145" spans="6:6" x14ac:dyDescent="0.25">
      <c r="F7145" t="str">
        <f t="shared" si="111"/>
        <v/>
      </c>
    </row>
    <row r="7146" spans="6:6" x14ac:dyDescent="0.25">
      <c r="F7146" t="str">
        <f t="shared" si="111"/>
        <v/>
      </c>
    </row>
    <row r="7147" spans="6:6" x14ac:dyDescent="0.25">
      <c r="F7147" t="str">
        <f t="shared" si="111"/>
        <v/>
      </c>
    </row>
    <row r="7148" spans="6:6" x14ac:dyDescent="0.25">
      <c r="F7148" t="str">
        <f t="shared" si="111"/>
        <v/>
      </c>
    </row>
    <row r="7149" spans="6:6" x14ac:dyDescent="0.25">
      <c r="F7149" t="str">
        <f t="shared" si="111"/>
        <v/>
      </c>
    </row>
    <row r="7150" spans="6:6" x14ac:dyDescent="0.25">
      <c r="F7150" t="str">
        <f t="shared" si="111"/>
        <v/>
      </c>
    </row>
    <row r="7151" spans="6:6" x14ac:dyDescent="0.25">
      <c r="F7151" t="str">
        <f t="shared" si="111"/>
        <v/>
      </c>
    </row>
    <row r="7152" spans="6:6" x14ac:dyDescent="0.25">
      <c r="F7152" t="str">
        <f t="shared" si="111"/>
        <v/>
      </c>
    </row>
    <row r="7153" spans="6:6" x14ac:dyDescent="0.25">
      <c r="F7153" t="str">
        <f t="shared" si="111"/>
        <v/>
      </c>
    </row>
    <row r="7154" spans="6:6" x14ac:dyDescent="0.25">
      <c r="F7154" t="str">
        <f t="shared" si="111"/>
        <v/>
      </c>
    </row>
    <row r="7155" spans="6:6" x14ac:dyDescent="0.25">
      <c r="F7155" t="str">
        <f t="shared" si="111"/>
        <v/>
      </c>
    </row>
    <row r="7156" spans="6:6" x14ac:dyDescent="0.25">
      <c r="F7156" t="str">
        <f t="shared" si="111"/>
        <v/>
      </c>
    </row>
    <row r="7157" spans="6:6" x14ac:dyDescent="0.25">
      <c r="F7157" t="str">
        <f t="shared" si="111"/>
        <v/>
      </c>
    </row>
    <row r="7158" spans="6:6" x14ac:dyDescent="0.25">
      <c r="F7158" t="str">
        <f t="shared" si="111"/>
        <v/>
      </c>
    </row>
    <row r="7159" spans="6:6" x14ac:dyDescent="0.25">
      <c r="F7159" t="str">
        <f t="shared" si="111"/>
        <v/>
      </c>
    </row>
    <row r="7160" spans="6:6" x14ac:dyDescent="0.25">
      <c r="F7160" t="str">
        <f t="shared" si="111"/>
        <v/>
      </c>
    </row>
    <row r="7161" spans="6:6" x14ac:dyDescent="0.25">
      <c r="F7161" t="str">
        <f t="shared" si="111"/>
        <v/>
      </c>
    </row>
    <row r="7162" spans="6:6" x14ac:dyDescent="0.25">
      <c r="F7162" t="str">
        <f t="shared" si="111"/>
        <v/>
      </c>
    </row>
    <row r="7163" spans="6:6" x14ac:dyDescent="0.25">
      <c r="F7163" t="str">
        <f t="shared" si="111"/>
        <v/>
      </c>
    </row>
    <row r="7164" spans="6:6" x14ac:dyDescent="0.25">
      <c r="F7164" t="str">
        <f t="shared" si="111"/>
        <v/>
      </c>
    </row>
    <row r="7165" spans="6:6" x14ac:dyDescent="0.25">
      <c r="F7165" t="str">
        <f t="shared" si="111"/>
        <v/>
      </c>
    </row>
    <row r="7166" spans="6:6" x14ac:dyDescent="0.25">
      <c r="F7166" t="str">
        <f t="shared" si="111"/>
        <v/>
      </c>
    </row>
    <row r="7167" spans="6:6" x14ac:dyDescent="0.25">
      <c r="F7167" t="str">
        <f t="shared" si="111"/>
        <v/>
      </c>
    </row>
    <row r="7168" spans="6:6" x14ac:dyDescent="0.25">
      <c r="F7168" t="str">
        <f t="shared" si="111"/>
        <v/>
      </c>
    </row>
    <row r="7169" spans="6:6" x14ac:dyDescent="0.25">
      <c r="F7169" t="str">
        <f t="shared" si="111"/>
        <v/>
      </c>
    </row>
    <row r="7170" spans="6:6" x14ac:dyDescent="0.25">
      <c r="F7170" t="str">
        <f t="shared" si="111"/>
        <v/>
      </c>
    </row>
    <row r="7171" spans="6:6" x14ac:dyDescent="0.25">
      <c r="F7171" t="str">
        <f t="shared" ref="F7171:F7234" si="112">CONCATENATE(A7171,B7171,C7171,D7171,E7171)</f>
        <v/>
      </c>
    </row>
    <row r="7172" spans="6:6" x14ac:dyDescent="0.25">
      <c r="F7172" t="str">
        <f t="shared" si="112"/>
        <v/>
      </c>
    </row>
    <row r="7173" spans="6:6" x14ac:dyDescent="0.25">
      <c r="F7173" t="str">
        <f t="shared" si="112"/>
        <v/>
      </c>
    </row>
    <row r="7174" spans="6:6" x14ac:dyDescent="0.25">
      <c r="F7174" t="str">
        <f t="shared" si="112"/>
        <v/>
      </c>
    </row>
    <row r="7175" spans="6:6" x14ac:dyDescent="0.25">
      <c r="F7175" t="str">
        <f t="shared" si="112"/>
        <v/>
      </c>
    </row>
    <row r="7176" spans="6:6" x14ac:dyDescent="0.25">
      <c r="F7176" t="str">
        <f t="shared" si="112"/>
        <v/>
      </c>
    </row>
    <row r="7177" spans="6:6" x14ac:dyDescent="0.25">
      <c r="F7177" t="str">
        <f t="shared" si="112"/>
        <v/>
      </c>
    </row>
    <row r="7178" spans="6:6" x14ac:dyDescent="0.25">
      <c r="F7178" t="str">
        <f t="shared" si="112"/>
        <v/>
      </c>
    </row>
    <row r="7179" spans="6:6" x14ac:dyDescent="0.25">
      <c r="F7179" t="str">
        <f t="shared" si="112"/>
        <v/>
      </c>
    </row>
    <row r="7180" spans="6:6" x14ac:dyDescent="0.25">
      <c r="F7180" t="str">
        <f t="shared" si="112"/>
        <v/>
      </c>
    </row>
    <row r="7181" spans="6:6" x14ac:dyDescent="0.25">
      <c r="F7181" t="str">
        <f t="shared" si="112"/>
        <v/>
      </c>
    </row>
    <row r="7182" spans="6:6" x14ac:dyDescent="0.25">
      <c r="F7182" t="str">
        <f t="shared" si="112"/>
        <v/>
      </c>
    </row>
    <row r="7183" spans="6:6" x14ac:dyDescent="0.25">
      <c r="F7183" t="str">
        <f t="shared" si="112"/>
        <v/>
      </c>
    </row>
    <row r="7184" spans="6:6" x14ac:dyDescent="0.25">
      <c r="F7184" t="str">
        <f t="shared" si="112"/>
        <v/>
      </c>
    </row>
    <row r="7185" spans="6:6" x14ac:dyDescent="0.25">
      <c r="F7185" t="str">
        <f t="shared" si="112"/>
        <v/>
      </c>
    </row>
    <row r="7186" spans="6:6" x14ac:dyDescent="0.25">
      <c r="F7186" t="str">
        <f t="shared" si="112"/>
        <v/>
      </c>
    </row>
    <row r="7187" spans="6:6" x14ac:dyDescent="0.25">
      <c r="F7187" t="str">
        <f t="shared" si="112"/>
        <v/>
      </c>
    </row>
    <row r="7188" spans="6:6" x14ac:dyDescent="0.25">
      <c r="F7188" t="str">
        <f t="shared" si="112"/>
        <v/>
      </c>
    </row>
    <row r="7189" spans="6:6" x14ac:dyDescent="0.25">
      <c r="F7189" t="str">
        <f t="shared" si="112"/>
        <v/>
      </c>
    </row>
    <row r="7190" spans="6:6" x14ac:dyDescent="0.25">
      <c r="F7190" t="str">
        <f t="shared" si="112"/>
        <v/>
      </c>
    </row>
    <row r="7191" spans="6:6" x14ac:dyDescent="0.25">
      <c r="F7191" t="str">
        <f t="shared" si="112"/>
        <v/>
      </c>
    </row>
    <row r="7192" spans="6:6" x14ac:dyDescent="0.25">
      <c r="F7192" t="str">
        <f t="shared" si="112"/>
        <v/>
      </c>
    </row>
    <row r="7193" spans="6:6" x14ac:dyDescent="0.25">
      <c r="F7193" t="str">
        <f t="shared" si="112"/>
        <v/>
      </c>
    </row>
    <row r="7194" spans="6:6" x14ac:dyDescent="0.25">
      <c r="F7194" t="str">
        <f t="shared" si="112"/>
        <v/>
      </c>
    </row>
    <row r="7195" spans="6:6" x14ac:dyDescent="0.25">
      <c r="F7195" t="str">
        <f t="shared" si="112"/>
        <v/>
      </c>
    </row>
    <row r="7196" spans="6:6" x14ac:dyDescent="0.25">
      <c r="F7196" t="str">
        <f t="shared" si="112"/>
        <v/>
      </c>
    </row>
    <row r="7197" spans="6:6" x14ac:dyDescent="0.25">
      <c r="F7197" t="str">
        <f t="shared" si="112"/>
        <v/>
      </c>
    </row>
    <row r="7198" spans="6:6" x14ac:dyDescent="0.25">
      <c r="F7198" t="str">
        <f t="shared" si="112"/>
        <v/>
      </c>
    </row>
    <row r="7199" spans="6:6" x14ac:dyDescent="0.25">
      <c r="F7199" t="str">
        <f t="shared" si="112"/>
        <v/>
      </c>
    </row>
    <row r="7200" spans="6:6" x14ac:dyDescent="0.25">
      <c r="F7200" t="str">
        <f t="shared" si="112"/>
        <v/>
      </c>
    </row>
    <row r="7201" spans="6:6" x14ac:dyDescent="0.25">
      <c r="F7201" t="str">
        <f t="shared" si="112"/>
        <v/>
      </c>
    </row>
    <row r="7202" spans="6:6" x14ac:dyDescent="0.25">
      <c r="F7202" t="str">
        <f t="shared" si="112"/>
        <v/>
      </c>
    </row>
    <row r="7203" spans="6:6" x14ac:dyDescent="0.25">
      <c r="F7203" t="str">
        <f t="shared" si="112"/>
        <v/>
      </c>
    </row>
    <row r="7204" spans="6:6" x14ac:dyDescent="0.25">
      <c r="F7204" t="str">
        <f t="shared" si="112"/>
        <v/>
      </c>
    </row>
    <row r="7205" spans="6:6" x14ac:dyDescent="0.25">
      <c r="F7205" t="str">
        <f t="shared" si="112"/>
        <v/>
      </c>
    </row>
    <row r="7206" spans="6:6" x14ac:dyDescent="0.25">
      <c r="F7206" t="str">
        <f t="shared" si="112"/>
        <v/>
      </c>
    </row>
    <row r="7207" spans="6:6" x14ac:dyDescent="0.25">
      <c r="F7207" t="str">
        <f t="shared" si="112"/>
        <v/>
      </c>
    </row>
    <row r="7208" spans="6:6" x14ac:dyDescent="0.25">
      <c r="F7208" t="str">
        <f t="shared" si="112"/>
        <v/>
      </c>
    </row>
    <row r="7209" spans="6:6" x14ac:dyDescent="0.25">
      <c r="F7209" t="str">
        <f t="shared" si="112"/>
        <v/>
      </c>
    </row>
    <row r="7210" spans="6:6" x14ac:dyDescent="0.25">
      <c r="F7210" t="str">
        <f t="shared" si="112"/>
        <v/>
      </c>
    </row>
    <row r="7211" spans="6:6" x14ac:dyDescent="0.25">
      <c r="F7211" t="str">
        <f t="shared" si="112"/>
        <v/>
      </c>
    </row>
    <row r="7212" spans="6:6" x14ac:dyDescent="0.25">
      <c r="F7212" t="str">
        <f t="shared" si="112"/>
        <v/>
      </c>
    </row>
    <row r="7213" spans="6:6" x14ac:dyDescent="0.25">
      <c r="F7213" t="str">
        <f t="shared" si="112"/>
        <v/>
      </c>
    </row>
    <row r="7214" spans="6:6" x14ac:dyDescent="0.25">
      <c r="F7214" t="str">
        <f t="shared" si="112"/>
        <v/>
      </c>
    </row>
    <row r="7215" spans="6:6" x14ac:dyDescent="0.25">
      <c r="F7215" t="str">
        <f t="shared" si="112"/>
        <v/>
      </c>
    </row>
    <row r="7216" spans="6:6" x14ac:dyDescent="0.25">
      <c r="F7216" t="str">
        <f t="shared" si="112"/>
        <v/>
      </c>
    </row>
    <row r="7217" spans="6:6" x14ac:dyDescent="0.25">
      <c r="F7217" t="str">
        <f t="shared" si="112"/>
        <v/>
      </c>
    </row>
    <row r="7218" spans="6:6" x14ac:dyDescent="0.25">
      <c r="F7218" t="str">
        <f t="shared" si="112"/>
        <v/>
      </c>
    </row>
    <row r="7219" spans="6:6" x14ac:dyDescent="0.25">
      <c r="F7219" t="str">
        <f t="shared" si="112"/>
        <v/>
      </c>
    </row>
    <row r="7220" spans="6:6" x14ac:dyDescent="0.25">
      <c r="F7220" t="str">
        <f t="shared" si="112"/>
        <v/>
      </c>
    </row>
    <row r="7221" spans="6:6" x14ac:dyDescent="0.25">
      <c r="F7221" t="str">
        <f t="shared" si="112"/>
        <v/>
      </c>
    </row>
    <row r="7222" spans="6:6" x14ac:dyDescent="0.25">
      <c r="F7222" t="str">
        <f t="shared" si="112"/>
        <v/>
      </c>
    </row>
    <row r="7223" spans="6:6" x14ac:dyDescent="0.25">
      <c r="F7223" t="str">
        <f t="shared" si="112"/>
        <v/>
      </c>
    </row>
    <row r="7224" spans="6:6" x14ac:dyDescent="0.25">
      <c r="F7224" t="str">
        <f t="shared" si="112"/>
        <v/>
      </c>
    </row>
    <row r="7225" spans="6:6" x14ac:dyDescent="0.25">
      <c r="F7225" t="str">
        <f t="shared" si="112"/>
        <v/>
      </c>
    </row>
    <row r="7226" spans="6:6" x14ac:dyDescent="0.25">
      <c r="F7226" t="str">
        <f t="shared" si="112"/>
        <v/>
      </c>
    </row>
    <row r="7227" spans="6:6" x14ac:dyDescent="0.25">
      <c r="F7227" t="str">
        <f t="shared" si="112"/>
        <v/>
      </c>
    </row>
    <row r="7228" spans="6:6" x14ac:dyDescent="0.25">
      <c r="F7228" t="str">
        <f t="shared" si="112"/>
        <v/>
      </c>
    </row>
    <row r="7229" spans="6:6" x14ac:dyDescent="0.25">
      <c r="F7229" t="str">
        <f t="shared" si="112"/>
        <v/>
      </c>
    </row>
    <row r="7230" spans="6:6" x14ac:dyDescent="0.25">
      <c r="F7230" t="str">
        <f t="shared" si="112"/>
        <v/>
      </c>
    </row>
    <row r="7231" spans="6:6" x14ac:dyDescent="0.25">
      <c r="F7231" t="str">
        <f t="shared" si="112"/>
        <v/>
      </c>
    </row>
    <row r="7232" spans="6:6" x14ac:dyDescent="0.25">
      <c r="F7232" t="str">
        <f t="shared" si="112"/>
        <v/>
      </c>
    </row>
    <row r="7233" spans="6:6" x14ac:dyDescent="0.25">
      <c r="F7233" t="str">
        <f t="shared" si="112"/>
        <v/>
      </c>
    </row>
    <row r="7234" spans="6:6" x14ac:dyDescent="0.25">
      <c r="F7234" t="str">
        <f t="shared" si="112"/>
        <v/>
      </c>
    </row>
    <row r="7235" spans="6:6" x14ac:dyDescent="0.25">
      <c r="F7235" t="str">
        <f t="shared" ref="F7235:F7298" si="113">CONCATENATE(A7235,B7235,C7235,D7235,E7235)</f>
        <v/>
      </c>
    </row>
    <row r="7236" spans="6:6" x14ac:dyDescent="0.25">
      <c r="F7236" t="str">
        <f t="shared" si="113"/>
        <v/>
      </c>
    </row>
    <row r="7237" spans="6:6" x14ac:dyDescent="0.25">
      <c r="F7237" t="str">
        <f t="shared" si="113"/>
        <v/>
      </c>
    </row>
    <row r="7238" spans="6:6" x14ac:dyDescent="0.25">
      <c r="F7238" t="str">
        <f t="shared" si="113"/>
        <v/>
      </c>
    </row>
    <row r="7239" spans="6:6" x14ac:dyDescent="0.25">
      <c r="F7239" t="str">
        <f t="shared" si="113"/>
        <v/>
      </c>
    </row>
    <row r="7240" spans="6:6" x14ac:dyDescent="0.25">
      <c r="F7240" t="str">
        <f t="shared" si="113"/>
        <v/>
      </c>
    </row>
    <row r="7241" spans="6:6" x14ac:dyDescent="0.25">
      <c r="F7241" t="str">
        <f t="shared" si="113"/>
        <v/>
      </c>
    </row>
    <row r="7242" spans="6:6" x14ac:dyDescent="0.25">
      <c r="F7242" t="str">
        <f t="shared" si="113"/>
        <v/>
      </c>
    </row>
    <row r="7243" spans="6:6" x14ac:dyDescent="0.25">
      <c r="F7243" t="str">
        <f t="shared" si="113"/>
        <v/>
      </c>
    </row>
    <row r="7244" spans="6:6" x14ac:dyDescent="0.25">
      <c r="F7244" t="str">
        <f t="shared" si="113"/>
        <v/>
      </c>
    </row>
    <row r="7245" spans="6:6" x14ac:dyDescent="0.25">
      <c r="F7245" t="str">
        <f t="shared" si="113"/>
        <v/>
      </c>
    </row>
    <row r="7246" spans="6:6" x14ac:dyDescent="0.25">
      <c r="F7246" t="str">
        <f t="shared" si="113"/>
        <v/>
      </c>
    </row>
    <row r="7247" spans="6:6" x14ac:dyDescent="0.25">
      <c r="F7247" t="str">
        <f t="shared" si="113"/>
        <v/>
      </c>
    </row>
    <row r="7248" spans="6:6" x14ac:dyDescent="0.25">
      <c r="F7248" t="str">
        <f t="shared" si="113"/>
        <v/>
      </c>
    </row>
    <row r="7249" spans="6:6" x14ac:dyDescent="0.25">
      <c r="F7249" t="str">
        <f t="shared" si="113"/>
        <v/>
      </c>
    </row>
    <row r="7250" spans="6:6" x14ac:dyDescent="0.25">
      <c r="F7250" t="str">
        <f t="shared" si="113"/>
        <v/>
      </c>
    </row>
    <row r="7251" spans="6:6" x14ac:dyDescent="0.25">
      <c r="F7251" t="str">
        <f t="shared" si="113"/>
        <v/>
      </c>
    </row>
    <row r="7252" spans="6:6" x14ac:dyDescent="0.25">
      <c r="F7252" t="str">
        <f t="shared" si="113"/>
        <v/>
      </c>
    </row>
    <row r="7253" spans="6:6" x14ac:dyDescent="0.25">
      <c r="F7253" t="str">
        <f t="shared" si="113"/>
        <v/>
      </c>
    </row>
    <row r="7254" spans="6:6" x14ac:dyDescent="0.25">
      <c r="F7254" t="str">
        <f t="shared" si="113"/>
        <v/>
      </c>
    </row>
    <row r="7255" spans="6:6" x14ac:dyDescent="0.25">
      <c r="F7255" t="str">
        <f t="shared" si="113"/>
        <v/>
      </c>
    </row>
    <row r="7256" spans="6:6" x14ac:dyDescent="0.25">
      <c r="F7256" t="str">
        <f t="shared" si="113"/>
        <v/>
      </c>
    </row>
    <row r="7257" spans="6:6" x14ac:dyDescent="0.25">
      <c r="F7257" t="str">
        <f t="shared" si="113"/>
        <v/>
      </c>
    </row>
    <row r="7258" spans="6:6" x14ac:dyDescent="0.25">
      <c r="F7258" t="str">
        <f t="shared" si="113"/>
        <v/>
      </c>
    </row>
    <row r="7259" spans="6:6" x14ac:dyDescent="0.25">
      <c r="F7259" t="str">
        <f t="shared" si="113"/>
        <v/>
      </c>
    </row>
    <row r="7260" spans="6:6" x14ac:dyDescent="0.25">
      <c r="F7260" t="str">
        <f t="shared" si="113"/>
        <v/>
      </c>
    </row>
    <row r="7261" spans="6:6" x14ac:dyDescent="0.25">
      <c r="F7261" t="str">
        <f t="shared" si="113"/>
        <v/>
      </c>
    </row>
    <row r="7262" spans="6:6" x14ac:dyDescent="0.25">
      <c r="F7262" t="str">
        <f t="shared" si="113"/>
        <v/>
      </c>
    </row>
    <row r="7263" spans="6:6" x14ac:dyDescent="0.25">
      <c r="F7263" t="str">
        <f t="shared" si="113"/>
        <v/>
      </c>
    </row>
    <row r="7264" spans="6:6" x14ac:dyDescent="0.25">
      <c r="F7264" t="str">
        <f t="shared" si="113"/>
        <v/>
      </c>
    </row>
    <row r="7265" spans="6:6" x14ac:dyDescent="0.25">
      <c r="F7265" t="str">
        <f t="shared" si="113"/>
        <v/>
      </c>
    </row>
    <row r="7266" spans="6:6" x14ac:dyDescent="0.25">
      <c r="F7266" t="str">
        <f t="shared" si="113"/>
        <v/>
      </c>
    </row>
    <row r="7267" spans="6:6" x14ac:dyDescent="0.25">
      <c r="F7267" t="str">
        <f t="shared" si="113"/>
        <v/>
      </c>
    </row>
    <row r="7268" spans="6:6" x14ac:dyDescent="0.25">
      <c r="F7268" t="str">
        <f t="shared" si="113"/>
        <v/>
      </c>
    </row>
    <row r="7269" spans="6:6" x14ac:dyDescent="0.25">
      <c r="F7269" t="str">
        <f t="shared" si="113"/>
        <v/>
      </c>
    </row>
    <row r="7270" spans="6:6" x14ac:dyDescent="0.25">
      <c r="F7270" t="str">
        <f t="shared" si="113"/>
        <v/>
      </c>
    </row>
    <row r="7271" spans="6:6" x14ac:dyDescent="0.25">
      <c r="F7271" t="str">
        <f t="shared" si="113"/>
        <v/>
      </c>
    </row>
    <row r="7272" spans="6:6" x14ac:dyDescent="0.25">
      <c r="F7272" t="str">
        <f t="shared" si="113"/>
        <v/>
      </c>
    </row>
    <row r="7273" spans="6:6" x14ac:dyDescent="0.25">
      <c r="F7273" t="str">
        <f t="shared" si="113"/>
        <v/>
      </c>
    </row>
    <row r="7274" spans="6:6" x14ac:dyDescent="0.25">
      <c r="F7274" t="str">
        <f t="shared" si="113"/>
        <v/>
      </c>
    </row>
    <row r="7275" spans="6:6" x14ac:dyDescent="0.25">
      <c r="F7275" t="str">
        <f t="shared" si="113"/>
        <v/>
      </c>
    </row>
    <row r="7276" spans="6:6" x14ac:dyDescent="0.25">
      <c r="F7276" t="str">
        <f t="shared" si="113"/>
        <v/>
      </c>
    </row>
    <row r="7277" spans="6:6" x14ac:dyDescent="0.25">
      <c r="F7277" t="str">
        <f t="shared" si="113"/>
        <v/>
      </c>
    </row>
    <row r="7278" spans="6:6" x14ac:dyDescent="0.25">
      <c r="F7278" t="str">
        <f t="shared" si="113"/>
        <v/>
      </c>
    </row>
    <row r="7279" spans="6:6" x14ac:dyDescent="0.25">
      <c r="F7279" t="str">
        <f t="shared" si="113"/>
        <v/>
      </c>
    </row>
    <row r="7280" spans="6:6" x14ac:dyDescent="0.25">
      <c r="F7280" t="str">
        <f t="shared" si="113"/>
        <v/>
      </c>
    </row>
    <row r="7281" spans="6:6" x14ac:dyDescent="0.25">
      <c r="F7281" t="str">
        <f t="shared" si="113"/>
        <v/>
      </c>
    </row>
    <row r="7282" spans="6:6" x14ac:dyDescent="0.25">
      <c r="F7282" t="str">
        <f t="shared" si="113"/>
        <v/>
      </c>
    </row>
    <row r="7283" spans="6:6" x14ac:dyDescent="0.25">
      <c r="F7283" t="str">
        <f t="shared" si="113"/>
        <v/>
      </c>
    </row>
    <row r="7284" spans="6:6" x14ac:dyDescent="0.25">
      <c r="F7284" t="str">
        <f t="shared" si="113"/>
        <v/>
      </c>
    </row>
    <row r="7285" spans="6:6" x14ac:dyDescent="0.25">
      <c r="F7285" t="str">
        <f t="shared" si="113"/>
        <v/>
      </c>
    </row>
    <row r="7286" spans="6:6" x14ac:dyDescent="0.25">
      <c r="F7286" t="str">
        <f t="shared" si="113"/>
        <v/>
      </c>
    </row>
    <row r="7287" spans="6:6" x14ac:dyDescent="0.25">
      <c r="F7287" t="str">
        <f t="shared" si="113"/>
        <v/>
      </c>
    </row>
    <row r="7288" spans="6:6" x14ac:dyDescent="0.25">
      <c r="F7288" t="str">
        <f t="shared" si="113"/>
        <v/>
      </c>
    </row>
    <row r="7289" spans="6:6" x14ac:dyDescent="0.25">
      <c r="F7289" t="str">
        <f t="shared" si="113"/>
        <v/>
      </c>
    </row>
    <row r="7290" spans="6:6" x14ac:dyDescent="0.25">
      <c r="F7290" t="str">
        <f t="shared" si="113"/>
        <v/>
      </c>
    </row>
    <row r="7291" spans="6:6" x14ac:dyDescent="0.25">
      <c r="F7291" t="str">
        <f t="shared" si="113"/>
        <v/>
      </c>
    </row>
    <row r="7292" spans="6:6" x14ac:dyDescent="0.25">
      <c r="F7292" t="str">
        <f t="shared" si="113"/>
        <v/>
      </c>
    </row>
    <row r="7293" spans="6:6" x14ac:dyDescent="0.25">
      <c r="F7293" t="str">
        <f t="shared" si="113"/>
        <v/>
      </c>
    </row>
    <row r="7294" spans="6:6" x14ac:dyDescent="0.25">
      <c r="F7294" t="str">
        <f t="shared" si="113"/>
        <v/>
      </c>
    </row>
    <row r="7295" spans="6:6" x14ac:dyDescent="0.25">
      <c r="F7295" t="str">
        <f t="shared" si="113"/>
        <v/>
      </c>
    </row>
    <row r="7296" spans="6:6" x14ac:dyDescent="0.25">
      <c r="F7296" t="str">
        <f t="shared" si="113"/>
        <v/>
      </c>
    </row>
    <row r="7297" spans="6:6" x14ac:dyDescent="0.25">
      <c r="F7297" t="str">
        <f t="shared" si="113"/>
        <v/>
      </c>
    </row>
    <row r="7298" spans="6:6" x14ac:dyDescent="0.25">
      <c r="F7298" t="str">
        <f t="shared" si="113"/>
        <v/>
      </c>
    </row>
    <row r="7299" spans="6:6" x14ac:dyDescent="0.25">
      <c r="F7299" t="str">
        <f t="shared" ref="F7299:F7362" si="114">CONCATENATE(A7299,B7299,C7299,D7299,E7299)</f>
        <v/>
      </c>
    </row>
    <row r="7300" spans="6:6" x14ac:dyDescent="0.25">
      <c r="F7300" t="str">
        <f t="shared" si="114"/>
        <v/>
      </c>
    </row>
    <row r="7301" spans="6:6" x14ac:dyDescent="0.25">
      <c r="F7301" t="str">
        <f t="shared" si="114"/>
        <v/>
      </c>
    </row>
    <row r="7302" spans="6:6" x14ac:dyDescent="0.25">
      <c r="F7302" t="str">
        <f t="shared" si="114"/>
        <v/>
      </c>
    </row>
    <row r="7303" spans="6:6" x14ac:dyDescent="0.25">
      <c r="F7303" t="str">
        <f t="shared" si="114"/>
        <v/>
      </c>
    </row>
    <row r="7304" spans="6:6" x14ac:dyDescent="0.25">
      <c r="F7304" t="str">
        <f t="shared" si="114"/>
        <v/>
      </c>
    </row>
    <row r="7305" spans="6:6" x14ac:dyDescent="0.25">
      <c r="F7305" t="str">
        <f t="shared" si="114"/>
        <v/>
      </c>
    </row>
    <row r="7306" spans="6:6" x14ac:dyDescent="0.25">
      <c r="F7306" t="str">
        <f t="shared" si="114"/>
        <v/>
      </c>
    </row>
    <row r="7307" spans="6:6" x14ac:dyDescent="0.25">
      <c r="F7307" t="str">
        <f t="shared" si="114"/>
        <v/>
      </c>
    </row>
    <row r="7308" spans="6:6" x14ac:dyDescent="0.25">
      <c r="F7308" t="str">
        <f t="shared" si="114"/>
        <v/>
      </c>
    </row>
    <row r="7309" spans="6:6" x14ac:dyDescent="0.25">
      <c r="F7309" t="str">
        <f t="shared" si="114"/>
        <v/>
      </c>
    </row>
    <row r="7310" spans="6:6" x14ac:dyDescent="0.25">
      <c r="F7310" t="str">
        <f t="shared" si="114"/>
        <v/>
      </c>
    </row>
    <row r="7311" spans="6:6" x14ac:dyDescent="0.25">
      <c r="F7311" t="str">
        <f t="shared" si="114"/>
        <v/>
      </c>
    </row>
    <row r="7312" spans="6:6" x14ac:dyDescent="0.25">
      <c r="F7312" t="str">
        <f t="shared" si="114"/>
        <v/>
      </c>
    </row>
    <row r="7313" spans="6:6" x14ac:dyDescent="0.25">
      <c r="F7313" t="str">
        <f t="shared" si="114"/>
        <v/>
      </c>
    </row>
    <row r="7314" spans="6:6" x14ac:dyDescent="0.25">
      <c r="F7314" t="str">
        <f t="shared" si="114"/>
        <v/>
      </c>
    </row>
    <row r="7315" spans="6:6" x14ac:dyDescent="0.25">
      <c r="F7315" t="str">
        <f t="shared" si="114"/>
        <v/>
      </c>
    </row>
    <row r="7316" spans="6:6" x14ac:dyDescent="0.25">
      <c r="F7316" t="str">
        <f t="shared" si="114"/>
        <v/>
      </c>
    </row>
    <row r="7317" spans="6:6" x14ac:dyDescent="0.25">
      <c r="F7317" t="str">
        <f t="shared" si="114"/>
        <v/>
      </c>
    </row>
    <row r="7318" spans="6:6" x14ac:dyDescent="0.25">
      <c r="F7318" t="str">
        <f t="shared" si="114"/>
        <v/>
      </c>
    </row>
    <row r="7319" spans="6:6" x14ac:dyDescent="0.25">
      <c r="F7319" t="str">
        <f t="shared" si="114"/>
        <v/>
      </c>
    </row>
    <row r="7320" spans="6:6" x14ac:dyDescent="0.25">
      <c r="F7320" t="str">
        <f t="shared" si="114"/>
        <v/>
      </c>
    </row>
    <row r="7321" spans="6:6" x14ac:dyDescent="0.25">
      <c r="F7321" t="str">
        <f t="shared" si="114"/>
        <v/>
      </c>
    </row>
    <row r="7322" spans="6:6" x14ac:dyDescent="0.25">
      <c r="F7322" t="str">
        <f t="shared" si="114"/>
        <v/>
      </c>
    </row>
    <row r="7323" spans="6:6" x14ac:dyDescent="0.25">
      <c r="F7323" t="str">
        <f t="shared" si="114"/>
        <v/>
      </c>
    </row>
    <row r="7324" spans="6:6" x14ac:dyDescent="0.25">
      <c r="F7324" t="str">
        <f t="shared" si="114"/>
        <v/>
      </c>
    </row>
    <row r="7325" spans="6:6" x14ac:dyDescent="0.25">
      <c r="F7325" t="str">
        <f t="shared" si="114"/>
        <v/>
      </c>
    </row>
    <row r="7326" spans="6:6" x14ac:dyDescent="0.25">
      <c r="F7326" t="str">
        <f t="shared" si="114"/>
        <v/>
      </c>
    </row>
    <row r="7327" spans="6:6" x14ac:dyDescent="0.25">
      <c r="F7327" t="str">
        <f t="shared" si="114"/>
        <v/>
      </c>
    </row>
    <row r="7328" spans="6:6" x14ac:dyDescent="0.25">
      <c r="F7328" t="str">
        <f t="shared" si="114"/>
        <v/>
      </c>
    </row>
    <row r="7329" spans="6:6" x14ac:dyDescent="0.25">
      <c r="F7329" t="str">
        <f t="shared" si="114"/>
        <v/>
      </c>
    </row>
    <row r="7330" spans="6:6" x14ac:dyDescent="0.25">
      <c r="F7330" t="str">
        <f t="shared" si="114"/>
        <v/>
      </c>
    </row>
    <row r="7331" spans="6:6" x14ac:dyDescent="0.25">
      <c r="F7331" t="str">
        <f t="shared" si="114"/>
        <v/>
      </c>
    </row>
    <row r="7332" spans="6:6" x14ac:dyDescent="0.25">
      <c r="F7332" t="str">
        <f t="shared" si="114"/>
        <v/>
      </c>
    </row>
    <row r="7333" spans="6:6" x14ac:dyDescent="0.25">
      <c r="F7333" t="str">
        <f t="shared" si="114"/>
        <v/>
      </c>
    </row>
    <row r="7334" spans="6:6" x14ac:dyDescent="0.25">
      <c r="F7334" t="str">
        <f t="shared" si="114"/>
        <v/>
      </c>
    </row>
    <row r="7335" spans="6:6" x14ac:dyDescent="0.25">
      <c r="F7335" t="str">
        <f t="shared" si="114"/>
        <v/>
      </c>
    </row>
    <row r="7336" spans="6:6" x14ac:dyDescent="0.25">
      <c r="F7336" t="str">
        <f t="shared" si="114"/>
        <v/>
      </c>
    </row>
    <row r="7337" spans="6:6" x14ac:dyDescent="0.25">
      <c r="F7337" t="str">
        <f t="shared" si="114"/>
        <v/>
      </c>
    </row>
    <row r="7338" spans="6:6" x14ac:dyDescent="0.25">
      <c r="F7338" t="str">
        <f t="shared" si="114"/>
        <v/>
      </c>
    </row>
    <row r="7339" spans="6:6" x14ac:dyDescent="0.25">
      <c r="F7339" t="str">
        <f t="shared" si="114"/>
        <v/>
      </c>
    </row>
    <row r="7340" spans="6:6" x14ac:dyDescent="0.25">
      <c r="F7340" t="str">
        <f t="shared" si="114"/>
        <v/>
      </c>
    </row>
    <row r="7341" spans="6:6" x14ac:dyDescent="0.25">
      <c r="F7341" t="str">
        <f t="shared" si="114"/>
        <v/>
      </c>
    </row>
    <row r="7342" spans="6:6" x14ac:dyDescent="0.25">
      <c r="F7342" t="str">
        <f t="shared" si="114"/>
        <v/>
      </c>
    </row>
    <row r="7343" spans="6:6" x14ac:dyDescent="0.25">
      <c r="F7343" t="str">
        <f t="shared" si="114"/>
        <v/>
      </c>
    </row>
    <row r="7344" spans="6:6" x14ac:dyDescent="0.25">
      <c r="F7344" t="str">
        <f t="shared" si="114"/>
        <v/>
      </c>
    </row>
    <row r="7345" spans="6:6" x14ac:dyDescent="0.25">
      <c r="F7345" t="str">
        <f t="shared" si="114"/>
        <v/>
      </c>
    </row>
    <row r="7346" spans="6:6" x14ac:dyDescent="0.25">
      <c r="F7346" t="str">
        <f t="shared" si="114"/>
        <v/>
      </c>
    </row>
    <row r="7347" spans="6:6" x14ac:dyDescent="0.25">
      <c r="F7347" t="str">
        <f t="shared" si="114"/>
        <v/>
      </c>
    </row>
    <row r="7348" spans="6:6" x14ac:dyDescent="0.25">
      <c r="F7348" t="str">
        <f t="shared" si="114"/>
        <v/>
      </c>
    </row>
    <row r="7349" spans="6:6" x14ac:dyDescent="0.25">
      <c r="F7349" t="str">
        <f t="shared" si="114"/>
        <v/>
      </c>
    </row>
    <row r="7350" spans="6:6" x14ac:dyDescent="0.25">
      <c r="F7350" t="str">
        <f t="shared" si="114"/>
        <v/>
      </c>
    </row>
    <row r="7351" spans="6:6" x14ac:dyDescent="0.25">
      <c r="F7351" t="str">
        <f t="shared" si="114"/>
        <v/>
      </c>
    </row>
    <row r="7352" spans="6:6" x14ac:dyDescent="0.25">
      <c r="F7352" t="str">
        <f t="shared" si="114"/>
        <v/>
      </c>
    </row>
    <row r="7353" spans="6:6" x14ac:dyDescent="0.25">
      <c r="F7353" t="str">
        <f t="shared" si="114"/>
        <v/>
      </c>
    </row>
    <row r="7354" spans="6:6" x14ac:dyDescent="0.25">
      <c r="F7354" t="str">
        <f t="shared" si="114"/>
        <v/>
      </c>
    </row>
    <row r="7355" spans="6:6" x14ac:dyDescent="0.25">
      <c r="F7355" t="str">
        <f t="shared" si="114"/>
        <v/>
      </c>
    </row>
    <row r="7356" spans="6:6" x14ac:dyDescent="0.25">
      <c r="F7356" t="str">
        <f t="shared" si="114"/>
        <v/>
      </c>
    </row>
    <row r="7357" spans="6:6" x14ac:dyDescent="0.25">
      <c r="F7357" t="str">
        <f t="shared" si="114"/>
        <v/>
      </c>
    </row>
    <row r="7358" spans="6:6" x14ac:dyDescent="0.25">
      <c r="F7358" t="str">
        <f t="shared" si="114"/>
        <v/>
      </c>
    </row>
    <row r="7359" spans="6:6" x14ac:dyDescent="0.25">
      <c r="F7359" t="str">
        <f t="shared" si="114"/>
        <v/>
      </c>
    </row>
    <row r="7360" spans="6:6" x14ac:dyDescent="0.25">
      <c r="F7360" t="str">
        <f t="shared" si="114"/>
        <v/>
      </c>
    </row>
    <row r="7361" spans="6:6" x14ac:dyDescent="0.25">
      <c r="F7361" t="str">
        <f t="shared" si="114"/>
        <v/>
      </c>
    </row>
    <row r="7362" spans="6:6" x14ac:dyDescent="0.25">
      <c r="F7362" t="str">
        <f t="shared" si="114"/>
        <v/>
      </c>
    </row>
    <row r="7363" spans="6:6" x14ac:dyDescent="0.25">
      <c r="F7363" t="str">
        <f t="shared" ref="F7363:F7426" si="115">CONCATENATE(A7363,B7363,C7363,D7363,E7363)</f>
        <v/>
      </c>
    </row>
    <row r="7364" spans="6:6" x14ac:dyDescent="0.25">
      <c r="F7364" t="str">
        <f t="shared" si="115"/>
        <v/>
      </c>
    </row>
    <row r="7365" spans="6:6" x14ac:dyDescent="0.25">
      <c r="F7365" t="str">
        <f t="shared" si="115"/>
        <v/>
      </c>
    </row>
    <row r="7366" spans="6:6" x14ac:dyDescent="0.25">
      <c r="F7366" t="str">
        <f t="shared" si="115"/>
        <v/>
      </c>
    </row>
    <row r="7367" spans="6:6" x14ac:dyDescent="0.25">
      <c r="F7367" t="str">
        <f t="shared" si="115"/>
        <v/>
      </c>
    </row>
    <row r="7368" spans="6:6" x14ac:dyDescent="0.25">
      <c r="F7368" t="str">
        <f t="shared" si="115"/>
        <v/>
      </c>
    </row>
    <row r="7369" spans="6:6" x14ac:dyDescent="0.25">
      <c r="F7369" t="str">
        <f t="shared" si="115"/>
        <v/>
      </c>
    </row>
    <row r="7370" spans="6:6" x14ac:dyDescent="0.25">
      <c r="F7370" t="str">
        <f t="shared" si="115"/>
        <v/>
      </c>
    </row>
    <row r="7371" spans="6:6" x14ac:dyDescent="0.25">
      <c r="F7371" t="str">
        <f t="shared" si="115"/>
        <v/>
      </c>
    </row>
    <row r="7372" spans="6:6" x14ac:dyDescent="0.25">
      <c r="F7372" t="str">
        <f t="shared" si="115"/>
        <v/>
      </c>
    </row>
    <row r="7373" spans="6:6" x14ac:dyDescent="0.25">
      <c r="F7373" t="str">
        <f t="shared" si="115"/>
        <v/>
      </c>
    </row>
    <row r="7374" spans="6:6" x14ac:dyDescent="0.25">
      <c r="F7374" t="str">
        <f t="shared" si="115"/>
        <v/>
      </c>
    </row>
    <row r="7375" spans="6:6" x14ac:dyDescent="0.25">
      <c r="F7375" t="str">
        <f t="shared" si="115"/>
        <v/>
      </c>
    </row>
    <row r="7376" spans="6:6" x14ac:dyDescent="0.25">
      <c r="F7376" t="str">
        <f t="shared" si="115"/>
        <v/>
      </c>
    </row>
    <row r="7377" spans="6:6" x14ac:dyDescent="0.25">
      <c r="F7377" t="str">
        <f t="shared" si="115"/>
        <v/>
      </c>
    </row>
    <row r="7378" spans="6:6" x14ac:dyDescent="0.25">
      <c r="F7378" t="str">
        <f t="shared" si="115"/>
        <v/>
      </c>
    </row>
    <row r="7379" spans="6:6" x14ac:dyDescent="0.25">
      <c r="F7379" t="str">
        <f t="shared" si="115"/>
        <v/>
      </c>
    </row>
    <row r="7380" spans="6:6" x14ac:dyDescent="0.25">
      <c r="F7380" t="str">
        <f t="shared" si="115"/>
        <v/>
      </c>
    </row>
    <row r="7381" spans="6:6" x14ac:dyDescent="0.25">
      <c r="F7381" t="str">
        <f t="shared" si="115"/>
        <v/>
      </c>
    </row>
    <row r="7382" spans="6:6" x14ac:dyDescent="0.25">
      <c r="F7382" t="str">
        <f t="shared" si="115"/>
        <v/>
      </c>
    </row>
    <row r="7383" spans="6:6" x14ac:dyDescent="0.25">
      <c r="F7383" t="str">
        <f t="shared" si="115"/>
        <v/>
      </c>
    </row>
    <row r="7384" spans="6:6" x14ac:dyDescent="0.25">
      <c r="F7384" t="str">
        <f t="shared" si="115"/>
        <v/>
      </c>
    </row>
    <row r="7385" spans="6:6" x14ac:dyDescent="0.25">
      <c r="F7385" t="str">
        <f t="shared" si="115"/>
        <v/>
      </c>
    </row>
    <row r="7386" spans="6:6" x14ac:dyDescent="0.25">
      <c r="F7386" t="str">
        <f t="shared" si="115"/>
        <v/>
      </c>
    </row>
    <row r="7387" spans="6:6" x14ac:dyDescent="0.25">
      <c r="F7387" t="str">
        <f t="shared" si="115"/>
        <v/>
      </c>
    </row>
    <row r="7388" spans="6:6" x14ac:dyDescent="0.25">
      <c r="F7388" t="str">
        <f t="shared" si="115"/>
        <v/>
      </c>
    </row>
    <row r="7389" spans="6:6" x14ac:dyDescent="0.25">
      <c r="F7389" t="str">
        <f t="shared" si="115"/>
        <v/>
      </c>
    </row>
    <row r="7390" spans="6:6" x14ac:dyDescent="0.25">
      <c r="F7390" t="str">
        <f t="shared" si="115"/>
        <v/>
      </c>
    </row>
    <row r="7391" spans="6:6" x14ac:dyDescent="0.25">
      <c r="F7391" t="str">
        <f t="shared" si="115"/>
        <v/>
      </c>
    </row>
    <row r="7392" spans="6:6" x14ac:dyDescent="0.25">
      <c r="F7392" t="str">
        <f t="shared" si="115"/>
        <v/>
      </c>
    </row>
    <row r="7393" spans="6:6" x14ac:dyDescent="0.25">
      <c r="F7393" t="str">
        <f t="shared" si="115"/>
        <v/>
      </c>
    </row>
    <row r="7394" spans="6:6" x14ac:dyDescent="0.25">
      <c r="F7394" t="str">
        <f t="shared" si="115"/>
        <v/>
      </c>
    </row>
    <row r="7395" spans="6:6" x14ac:dyDescent="0.25">
      <c r="F7395" t="str">
        <f t="shared" si="115"/>
        <v/>
      </c>
    </row>
    <row r="7396" spans="6:6" x14ac:dyDescent="0.25">
      <c r="F7396" t="str">
        <f t="shared" si="115"/>
        <v/>
      </c>
    </row>
    <row r="7397" spans="6:6" x14ac:dyDescent="0.25">
      <c r="F7397" t="str">
        <f t="shared" si="115"/>
        <v/>
      </c>
    </row>
    <row r="7398" spans="6:6" x14ac:dyDescent="0.25">
      <c r="F7398" t="str">
        <f t="shared" si="115"/>
        <v/>
      </c>
    </row>
    <row r="7399" spans="6:6" x14ac:dyDescent="0.25">
      <c r="F7399" t="str">
        <f t="shared" si="115"/>
        <v/>
      </c>
    </row>
    <row r="7400" spans="6:6" x14ac:dyDescent="0.25">
      <c r="F7400" t="str">
        <f t="shared" si="115"/>
        <v/>
      </c>
    </row>
    <row r="7401" spans="6:6" x14ac:dyDescent="0.25">
      <c r="F7401" t="str">
        <f t="shared" si="115"/>
        <v/>
      </c>
    </row>
    <row r="7402" spans="6:6" x14ac:dyDescent="0.25">
      <c r="F7402" t="str">
        <f t="shared" si="115"/>
        <v/>
      </c>
    </row>
    <row r="7403" spans="6:6" x14ac:dyDescent="0.25">
      <c r="F7403" t="str">
        <f t="shared" si="115"/>
        <v/>
      </c>
    </row>
    <row r="7404" spans="6:6" x14ac:dyDescent="0.25">
      <c r="F7404" t="str">
        <f t="shared" si="115"/>
        <v/>
      </c>
    </row>
    <row r="7405" spans="6:6" x14ac:dyDescent="0.25">
      <c r="F7405" t="str">
        <f t="shared" si="115"/>
        <v/>
      </c>
    </row>
    <row r="7406" spans="6:6" x14ac:dyDescent="0.25">
      <c r="F7406" t="str">
        <f t="shared" si="115"/>
        <v/>
      </c>
    </row>
    <row r="7407" spans="6:6" x14ac:dyDescent="0.25">
      <c r="F7407" t="str">
        <f t="shared" si="115"/>
        <v/>
      </c>
    </row>
    <row r="7408" spans="6:6" x14ac:dyDescent="0.25">
      <c r="F7408" t="str">
        <f t="shared" si="115"/>
        <v/>
      </c>
    </row>
    <row r="7409" spans="6:6" x14ac:dyDescent="0.25">
      <c r="F7409" t="str">
        <f t="shared" si="115"/>
        <v/>
      </c>
    </row>
    <row r="7410" spans="6:6" x14ac:dyDescent="0.25">
      <c r="F7410" t="str">
        <f t="shared" si="115"/>
        <v/>
      </c>
    </row>
    <row r="7411" spans="6:6" x14ac:dyDescent="0.25">
      <c r="F7411" t="str">
        <f t="shared" si="115"/>
        <v/>
      </c>
    </row>
    <row r="7412" spans="6:6" x14ac:dyDescent="0.25">
      <c r="F7412" t="str">
        <f t="shared" si="115"/>
        <v/>
      </c>
    </row>
    <row r="7413" spans="6:6" x14ac:dyDescent="0.25">
      <c r="F7413" t="str">
        <f t="shared" si="115"/>
        <v/>
      </c>
    </row>
    <row r="7414" spans="6:6" x14ac:dyDescent="0.25">
      <c r="F7414" t="str">
        <f t="shared" si="115"/>
        <v/>
      </c>
    </row>
    <row r="7415" spans="6:6" x14ac:dyDescent="0.25">
      <c r="F7415" t="str">
        <f t="shared" si="115"/>
        <v/>
      </c>
    </row>
    <row r="7416" spans="6:6" x14ac:dyDescent="0.25">
      <c r="F7416" t="str">
        <f t="shared" si="115"/>
        <v/>
      </c>
    </row>
    <row r="7417" spans="6:6" x14ac:dyDescent="0.25">
      <c r="F7417" t="str">
        <f t="shared" si="115"/>
        <v/>
      </c>
    </row>
    <row r="7418" spans="6:6" x14ac:dyDescent="0.25">
      <c r="F7418" t="str">
        <f t="shared" si="115"/>
        <v/>
      </c>
    </row>
    <row r="7419" spans="6:6" x14ac:dyDescent="0.25">
      <c r="F7419" t="str">
        <f t="shared" si="115"/>
        <v/>
      </c>
    </row>
    <row r="7420" spans="6:6" x14ac:dyDescent="0.25">
      <c r="F7420" t="str">
        <f t="shared" si="115"/>
        <v/>
      </c>
    </row>
    <row r="7421" spans="6:6" x14ac:dyDescent="0.25">
      <c r="F7421" t="str">
        <f t="shared" si="115"/>
        <v/>
      </c>
    </row>
    <row r="7422" spans="6:6" x14ac:dyDescent="0.25">
      <c r="F7422" t="str">
        <f t="shared" si="115"/>
        <v/>
      </c>
    </row>
    <row r="7423" spans="6:6" x14ac:dyDescent="0.25">
      <c r="F7423" t="str">
        <f t="shared" si="115"/>
        <v/>
      </c>
    </row>
    <row r="7424" spans="6:6" x14ac:dyDescent="0.25">
      <c r="F7424" t="str">
        <f t="shared" si="115"/>
        <v/>
      </c>
    </row>
    <row r="7425" spans="6:6" x14ac:dyDescent="0.25">
      <c r="F7425" t="str">
        <f t="shared" si="115"/>
        <v/>
      </c>
    </row>
    <row r="7426" spans="6:6" x14ac:dyDescent="0.25">
      <c r="F7426" t="str">
        <f t="shared" si="115"/>
        <v/>
      </c>
    </row>
    <row r="7427" spans="6:6" x14ac:dyDescent="0.25">
      <c r="F7427" t="str">
        <f t="shared" ref="F7427:F7489" si="116">CONCATENATE(A7427,B7427,C7427,D7427,E7427)</f>
        <v/>
      </c>
    </row>
    <row r="7428" spans="6:6" x14ac:dyDescent="0.25">
      <c r="F7428" t="str">
        <f t="shared" si="116"/>
        <v/>
      </c>
    </row>
    <row r="7429" spans="6:6" x14ac:dyDescent="0.25">
      <c r="F7429" t="str">
        <f t="shared" si="116"/>
        <v/>
      </c>
    </row>
    <row r="7430" spans="6:6" x14ac:dyDescent="0.25">
      <c r="F7430" t="str">
        <f t="shared" si="116"/>
        <v/>
      </c>
    </row>
    <row r="7431" spans="6:6" x14ac:dyDescent="0.25">
      <c r="F7431" t="str">
        <f t="shared" si="116"/>
        <v/>
      </c>
    </row>
    <row r="7432" spans="6:6" x14ac:dyDescent="0.25">
      <c r="F7432" t="str">
        <f t="shared" si="116"/>
        <v/>
      </c>
    </row>
    <row r="7433" spans="6:6" x14ac:dyDescent="0.25">
      <c r="F7433" t="str">
        <f t="shared" si="116"/>
        <v/>
      </c>
    </row>
    <row r="7434" spans="6:6" x14ac:dyDescent="0.25">
      <c r="F7434" t="str">
        <f t="shared" si="116"/>
        <v/>
      </c>
    </row>
    <row r="7435" spans="6:6" x14ac:dyDescent="0.25">
      <c r="F7435" t="str">
        <f t="shared" si="116"/>
        <v/>
      </c>
    </row>
    <row r="7436" spans="6:6" x14ac:dyDescent="0.25">
      <c r="F7436" t="str">
        <f t="shared" si="116"/>
        <v/>
      </c>
    </row>
    <row r="7437" spans="6:6" x14ac:dyDescent="0.25">
      <c r="F7437" t="str">
        <f t="shared" si="116"/>
        <v/>
      </c>
    </row>
    <row r="7438" spans="6:6" x14ac:dyDescent="0.25">
      <c r="F7438" t="str">
        <f t="shared" si="116"/>
        <v/>
      </c>
    </row>
    <row r="7439" spans="6:6" x14ac:dyDescent="0.25">
      <c r="F7439" t="str">
        <f t="shared" si="116"/>
        <v/>
      </c>
    </row>
    <row r="7440" spans="6:6" x14ac:dyDescent="0.25">
      <c r="F7440" t="str">
        <f t="shared" si="116"/>
        <v/>
      </c>
    </row>
    <row r="7441" spans="6:6" x14ac:dyDescent="0.25">
      <c r="F7441" t="str">
        <f t="shared" si="116"/>
        <v/>
      </c>
    </row>
    <row r="7442" spans="6:6" x14ac:dyDescent="0.25">
      <c r="F7442" t="str">
        <f t="shared" si="116"/>
        <v/>
      </c>
    </row>
    <row r="7443" spans="6:6" x14ac:dyDescent="0.25">
      <c r="F7443" t="str">
        <f t="shared" si="116"/>
        <v/>
      </c>
    </row>
    <row r="7444" spans="6:6" x14ac:dyDescent="0.25">
      <c r="F7444" t="str">
        <f t="shared" si="116"/>
        <v/>
      </c>
    </row>
    <row r="7445" spans="6:6" x14ac:dyDescent="0.25">
      <c r="F7445" t="str">
        <f t="shared" si="116"/>
        <v/>
      </c>
    </row>
    <row r="7446" spans="6:6" x14ac:dyDescent="0.25">
      <c r="F7446" t="str">
        <f t="shared" si="116"/>
        <v/>
      </c>
    </row>
    <row r="7447" spans="6:6" x14ac:dyDescent="0.25">
      <c r="F7447" t="str">
        <f t="shared" si="116"/>
        <v/>
      </c>
    </row>
    <row r="7448" spans="6:6" x14ac:dyDescent="0.25">
      <c r="F7448" t="str">
        <f t="shared" si="116"/>
        <v/>
      </c>
    </row>
    <row r="7449" spans="6:6" x14ac:dyDescent="0.25">
      <c r="F7449" t="str">
        <f t="shared" si="116"/>
        <v/>
      </c>
    </row>
    <row r="7450" spans="6:6" x14ac:dyDescent="0.25">
      <c r="F7450" t="str">
        <f t="shared" si="116"/>
        <v/>
      </c>
    </row>
    <row r="7451" spans="6:6" x14ac:dyDescent="0.25">
      <c r="F7451" t="str">
        <f t="shared" si="116"/>
        <v/>
      </c>
    </row>
    <row r="7452" spans="6:6" x14ac:dyDescent="0.25">
      <c r="F7452" t="str">
        <f t="shared" si="116"/>
        <v/>
      </c>
    </row>
    <row r="7453" spans="6:6" x14ac:dyDescent="0.25">
      <c r="F7453" t="str">
        <f t="shared" si="116"/>
        <v/>
      </c>
    </row>
    <row r="7454" spans="6:6" x14ac:dyDescent="0.25">
      <c r="F7454" t="str">
        <f t="shared" si="116"/>
        <v/>
      </c>
    </row>
    <row r="7455" spans="6:6" x14ac:dyDescent="0.25">
      <c r="F7455" t="str">
        <f t="shared" si="116"/>
        <v/>
      </c>
    </row>
    <row r="7456" spans="6:6" x14ac:dyDescent="0.25">
      <c r="F7456" t="str">
        <f t="shared" si="116"/>
        <v/>
      </c>
    </row>
    <row r="7457" spans="6:6" x14ac:dyDescent="0.25">
      <c r="F7457" t="str">
        <f t="shared" si="116"/>
        <v/>
      </c>
    </row>
    <row r="7458" spans="6:6" x14ac:dyDescent="0.25">
      <c r="F7458" t="str">
        <f t="shared" si="116"/>
        <v/>
      </c>
    </row>
    <row r="7459" spans="6:6" x14ac:dyDescent="0.25">
      <c r="F7459" t="str">
        <f t="shared" si="116"/>
        <v/>
      </c>
    </row>
    <row r="7460" spans="6:6" x14ac:dyDescent="0.25">
      <c r="F7460" t="str">
        <f t="shared" si="116"/>
        <v/>
      </c>
    </row>
    <row r="7461" spans="6:6" x14ac:dyDescent="0.25">
      <c r="F7461" t="str">
        <f t="shared" si="116"/>
        <v/>
      </c>
    </row>
    <row r="7462" spans="6:6" x14ac:dyDescent="0.25">
      <c r="F7462" t="str">
        <f t="shared" si="116"/>
        <v/>
      </c>
    </row>
    <row r="7463" spans="6:6" x14ac:dyDescent="0.25">
      <c r="F7463" t="str">
        <f t="shared" si="116"/>
        <v/>
      </c>
    </row>
    <row r="7464" spans="6:6" x14ac:dyDescent="0.25">
      <c r="F7464" t="str">
        <f t="shared" si="116"/>
        <v/>
      </c>
    </row>
    <row r="7465" spans="6:6" x14ac:dyDescent="0.25">
      <c r="F7465" t="str">
        <f t="shared" si="116"/>
        <v/>
      </c>
    </row>
    <row r="7466" spans="6:6" x14ac:dyDescent="0.25">
      <c r="F7466" t="str">
        <f t="shared" si="116"/>
        <v/>
      </c>
    </row>
    <row r="7467" spans="6:6" x14ac:dyDescent="0.25">
      <c r="F7467" t="str">
        <f t="shared" si="116"/>
        <v/>
      </c>
    </row>
    <row r="7468" spans="6:6" x14ac:dyDescent="0.25">
      <c r="F7468" t="str">
        <f t="shared" si="116"/>
        <v/>
      </c>
    </row>
    <row r="7469" spans="6:6" x14ac:dyDescent="0.25">
      <c r="F7469" t="str">
        <f t="shared" si="116"/>
        <v/>
      </c>
    </row>
    <row r="7470" spans="6:6" x14ac:dyDescent="0.25">
      <c r="F7470" t="str">
        <f t="shared" si="116"/>
        <v/>
      </c>
    </row>
    <row r="7471" spans="6:6" x14ac:dyDescent="0.25">
      <c r="F7471" t="str">
        <f t="shared" si="116"/>
        <v/>
      </c>
    </row>
    <row r="7472" spans="6:6" x14ac:dyDescent="0.25">
      <c r="F7472" t="str">
        <f t="shared" si="116"/>
        <v/>
      </c>
    </row>
    <row r="7473" spans="6:6" x14ac:dyDescent="0.25">
      <c r="F7473" t="str">
        <f t="shared" si="116"/>
        <v/>
      </c>
    </row>
    <row r="7474" spans="6:6" x14ac:dyDescent="0.25">
      <c r="F7474" t="str">
        <f t="shared" si="116"/>
        <v/>
      </c>
    </row>
    <row r="7475" spans="6:6" x14ac:dyDescent="0.25">
      <c r="F7475" t="str">
        <f t="shared" si="116"/>
        <v/>
      </c>
    </row>
    <row r="7476" spans="6:6" x14ac:dyDescent="0.25">
      <c r="F7476" t="str">
        <f t="shared" si="116"/>
        <v/>
      </c>
    </row>
    <row r="7477" spans="6:6" x14ac:dyDescent="0.25">
      <c r="F7477" t="str">
        <f t="shared" si="116"/>
        <v/>
      </c>
    </row>
    <row r="7478" spans="6:6" x14ac:dyDescent="0.25">
      <c r="F7478" t="str">
        <f t="shared" si="116"/>
        <v/>
      </c>
    </row>
    <row r="7479" spans="6:6" x14ac:dyDescent="0.25">
      <c r="F7479" t="str">
        <f t="shared" si="116"/>
        <v/>
      </c>
    </row>
    <row r="7480" spans="6:6" x14ac:dyDescent="0.25">
      <c r="F7480" t="str">
        <f t="shared" si="116"/>
        <v/>
      </c>
    </row>
    <row r="7481" spans="6:6" x14ac:dyDescent="0.25">
      <c r="F7481" t="str">
        <f t="shared" si="116"/>
        <v/>
      </c>
    </row>
    <row r="7482" spans="6:6" x14ac:dyDescent="0.25">
      <c r="F7482" t="str">
        <f t="shared" si="116"/>
        <v/>
      </c>
    </row>
    <row r="7483" spans="6:6" x14ac:dyDescent="0.25">
      <c r="F7483" t="str">
        <f t="shared" si="116"/>
        <v/>
      </c>
    </row>
    <row r="7484" spans="6:6" x14ac:dyDescent="0.25">
      <c r="F7484" t="str">
        <f t="shared" si="116"/>
        <v/>
      </c>
    </row>
    <row r="7485" spans="6:6" x14ac:dyDescent="0.25">
      <c r="F7485" t="str">
        <f t="shared" si="116"/>
        <v/>
      </c>
    </row>
    <row r="7486" spans="6:6" x14ac:dyDescent="0.25">
      <c r="F7486" t="str">
        <f t="shared" si="116"/>
        <v/>
      </c>
    </row>
    <row r="7487" spans="6:6" x14ac:dyDescent="0.25">
      <c r="F7487" t="str">
        <f t="shared" si="116"/>
        <v/>
      </c>
    </row>
    <row r="7488" spans="6:6" x14ac:dyDescent="0.25">
      <c r="F7488" t="str">
        <f t="shared" si="116"/>
        <v/>
      </c>
    </row>
    <row r="7489" spans="6:6" x14ac:dyDescent="0.25">
      <c r="F7489" t="str">
        <f t="shared" si="116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D9" sqref="D9"/>
    </sheetView>
  </sheetViews>
  <sheetFormatPr defaultRowHeight="15" x14ac:dyDescent="0.25"/>
  <cols>
    <col min="1" max="1" width="33.5703125" bestFit="1" customWidth="1"/>
    <col min="2" max="2" width="7.85546875" bestFit="1" customWidth="1"/>
    <col min="3" max="3" width="8.28515625" customWidth="1"/>
    <col min="4" max="4" width="22.5703125" bestFit="1" customWidth="1"/>
    <col min="5" max="5" width="22.140625" bestFit="1" customWidth="1"/>
    <col min="6" max="6" width="21.140625" bestFit="1" customWidth="1"/>
    <col min="8" max="8" width="11.28515625" bestFit="1" customWidth="1"/>
    <col min="9" max="9" width="9" bestFit="1" customWidth="1"/>
  </cols>
  <sheetData>
    <row r="1" spans="1:11" x14ac:dyDescent="0.25">
      <c r="A1" s="6"/>
      <c r="B1" s="6"/>
      <c r="C1" s="6"/>
      <c r="D1" s="6"/>
      <c r="E1" s="6"/>
      <c r="F1" s="6"/>
      <c r="H1" s="6"/>
      <c r="I1" s="6"/>
      <c r="J1" s="6"/>
      <c r="K1" s="6"/>
    </row>
    <row r="2" spans="1:11" x14ac:dyDescent="0.25">
      <c r="A2" s="6" t="s">
        <v>52</v>
      </c>
      <c r="B2" s="7"/>
      <c r="C2" s="8" t="s">
        <v>63</v>
      </c>
      <c r="D2" s="67" t="s">
        <v>64</v>
      </c>
      <c r="E2" s="9"/>
      <c r="F2" s="6"/>
      <c r="H2" s="6"/>
      <c r="I2" s="6"/>
      <c r="J2" s="6"/>
      <c r="K2" s="6"/>
    </row>
    <row r="3" spans="1:11" x14ac:dyDescent="0.25">
      <c r="A3" s="3" t="s">
        <v>51</v>
      </c>
      <c r="B3" s="7"/>
      <c r="C3" s="8"/>
      <c r="D3" s="67" t="s">
        <v>65</v>
      </c>
      <c r="E3" s="6"/>
      <c r="F3" s="6"/>
      <c r="H3" s="6"/>
      <c r="I3" s="6"/>
      <c r="J3" s="6"/>
      <c r="K3" s="6"/>
    </row>
    <row r="4" spans="1:11" x14ac:dyDescent="0.25">
      <c r="A4" s="3" t="s">
        <v>50</v>
      </c>
      <c r="B4" s="7"/>
      <c r="C4" s="8" t="s">
        <v>66</v>
      </c>
      <c r="D4" s="67" t="s">
        <v>67</v>
      </c>
      <c r="E4" s="6"/>
      <c r="F4" s="6"/>
      <c r="H4" s="6"/>
      <c r="I4" s="6"/>
      <c r="J4" s="6"/>
      <c r="K4" s="6"/>
    </row>
    <row r="5" spans="1:11" x14ac:dyDescent="0.25">
      <c r="A5" s="3" t="s">
        <v>49</v>
      </c>
      <c r="B5" s="7"/>
      <c r="C5" s="8"/>
      <c r="D5" s="8"/>
      <c r="E5" s="6"/>
      <c r="F5" s="6"/>
      <c r="H5" s="6"/>
      <c r="I5" s="6"/>
      <c r="J5" s="6"/>
      <c r="K5" s="6"/>
    </row>
    <row r="6" spans="1:11" x14ac:dyDescent="0.25">
      <c r="A6" s="3" t="s">
        <v>37</v>
      </c>
      <c r="B6" s="7"/>
      <c r="C6" s="8"/>
      <c r="D6" s="8"/>
      <c r="E6" s="6"/>
      <c r="F6" s="6"/>
      <c r="H6" s="6"/>
      <c r="I6" s="6"/>
      <c r="J6" s="6"/>
      <c r="K6" s="6"/>
    </row>
    <row r="7" spans="1:11" x14ac:dyDescent="0.25">
      <c r="A7" s="3" t="s">
        <v>54</v>
      </c>
      <c r="B7" s="7"/>
      <c r="C7" s="8"/>
      <c r="D7" s="8"/>
      <c r="E7" s="6"/>
      <c r="F7" s="6"/>
      <c r="H7" s="6"/>
      <c r="I7" s="6"/>
      <c r="J7" s="6"/>
      <c r="K7" s="6"/>
    </row>
    <row r="8" spans="1:11" x14ac:dyDescent="0.25">
      <c r="A8" s="3" t="s">
        <v>53</v>
      </c>
      <c r="B8" s="7"/>
      <c r="C8" s="8"/>
      <c r="D8" s="8"/>
      <c r="E8" s="6"/>
      <c r="F8" s="6"/>
      <c r="H8" s="6"/>
      <c r="I8" s="6"/>
      <c r="J8" s="6"/>
      <c r="K8" s="6"/>
    </row>
    <row r="9" spans="1:11" x14ac:dyDescent="0.25">
      <c r="A9" s="3"/>
      <c r="B9" s="7"/>
      <c r="C9" s="8"/>
      <c r="D9" s="8"/>
      <c r="E9" s="6"/>
      <c r="F9" s="6"/>
      <c r="H9" s="6"/>
      <c r="I9" s="6"/>
      <c r="J9" s="6"/>
      <c r="K9" s="10"/>
    </row>
    <row r="10" spans="1:11" x14ac:dyDescent="0.25">
      <c r="A10" s="3" t="s">
        <v>36</v>
      </c>
      <c r="B10" s="6"/>
      <c r="C10" s="6"/>
      <c r="D10" s="6"/>
      <c r="E10" s="6"/>
      <c r="F10" s="6"/>
    </row>
    <row r="11" spans="1:11" x14ac:dyDescent="0.25">
      <c r="A11" s="6" t="s">
        <v>38</v>
      </c>
      <c r="B11" s="6"/>
      <c r="C11" s="6"/>
      <c r="D11" s="6"/>
      <c r="E11" s="6"/>
      <c r="F11" s="6"/>
    </row>
    <row r="12" spans="1:11" x14ac:dyDescent="0.25">
      <c r="A12" s="6"/>
      <c r="B12" s="6"/>
      <c r="C12" s="6"/>
      <c r="D12" s="6"/>
      <c r="E12" s="6"/>
      <c r="F12" s="6"/>
    </row>
    <row r="13" spans="1:11" x14ac:dyDescent="0.25">
      <c r="A13" s="2" t="s">
        <v>28</v>
      </c>
    </row>
    <row r="14" spans="1:11" x14ac:dyDescent="0.25">
      <c r="A14" s="2" t="s">
        <v>29</v>
      </c>
    </row>
    <row r="15" spans="1:11" x14ac:dyDescent="0.25">
      <c r="A15" t="s">
        <v>30</v>
      </c>
    </row>
    <row r="16" spans="1:11" x14ac:dyDescent="0.25">
      <c r="A16" t="s">
        <v>43</v>
      </c>
    </row>
    <row r="18" spans="1:1" x14ac:dyDescent="0.25">
      <c r="A18" s="2" t="s">
        <v>26</v>
      </c>
    </row>
    <row r="19" spans="1:1" x14ac:dyDescent="0.25">
      <c r="A19" s="2" t="s">
        <v>48</v>
      </c>
    </row>
    <row r="20" spans="1:1" x14ac:dyDescent="0.25">
      <c r="A20" s="2" t="s">
        <v>31</v>
      </c>
    </row>
    <row r="22" spans="1:1" x14ac:dyDescent="0.25">
      <c r="A22" s="14">
        <v>2015</v>
      </c>
    </row>
    <row r="23" spans="1:1" x14ac:dyDescent="0.25">
      <c r="A23" s="15">
        <f>A22+1</f>
        <v>2016</v>
      </c>
    </row>
    <row r="24" spans="1:1" x14ac:dyDescent="0.25">
      <c r="A24" s="15">
        <f t="shared" ref="A24:A32" si="0">A23+1</f>
        <v>2017</v>
      </c>
    </row>
    <row r="25" spans="1:1" x14ac:dyDescent="0.25">
      <c r="A25" s="15">
        <f t="shared" si="0"/>
        <v>2018</v>
      </c>
    </row>
    <row r="26" spans="1:1" x14ac:dyDescent="0.25">
      <c r="A26" s="15">
        <f t="shared" si="0"/>
        <v>2019</v>
      </c>
    </row>
    <row r="27" spans="1:1" x14ac:dyDescent="0.25">
      <c r="A27" s="15">
        <f t="shared" si="0"/>
        <v>2020</v>
      </c>
    </row>
    <row r="28" spans="1:1" x14ac:dyDescent="0.25">
      <c r="A28" s="15">
        <f t="shared" si="0"/>
        <v>2021</v>
      </c>
    </row>
    <row r="29" spans="1:1" x14ac:dyDescent="0.25">
      <c r="A29" s="15">
        <f t="shared" si="0"/>
        <v>2022</v>
      </c>
    </row>
    <row r="30" spans="1:1" x14ac:dyDescent="0.25">
      <c r="A30" s="15">
        <f t="shared" si="0"/>
        <v>2023</v>
      </c>
    </row>
    <row r="31" spans="1:1" x14ac:dyDescent="0.25">
      <c r="A31" s="15">
        <f t="shared" si="0"/>
        <v>2024</v>
      </c>
    </row>
    <row r="32" spans="1:1" x14ac:dyDescent="0.25">
      <c r="A32" s="15">
        <f t="shared" si="0"/>
        <v>2025</v>
      </c>
    </row>
    <row r="33" spans="1:1" x14ac:dyDescent="0.25">
      <c r="A33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Ex Ante Impacts</vt:lpstr>
      <vt:lpstr>Lookup</vt:lpstr>
      <vt:lpstr>Criteria</vt:lpstr>
      <vt:lpstr>cycle</vt:lpstr>
      <vt:lpstr>data</vt:lpstr>
      <vt:lpstr>daytype</vt:lpstr>
      <vt:lpstr>forecast_year</vt:lpstr>
      <vt:lpstr>type</vt:lpstr>
      <vt:lpstr>weatheryear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Oh, Jeeheh</cp:lastModifiedBy>
  <dcterms:created xsi:type="dcterms:W3CDTF">2011-10-10T22:52:04Z</dcterms:created>
  <dcterms:modified xsi:type="dcterms:W3CDTF">2015-03-31T23:55:39Z</dcterms:modified>
</cp:coreProperties>
</file>